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tigio\Documents\Zásadné Dokumenty\ROZPOČTY\2019\"/>
    </mc:Choice>
  </mc:AlternateContent>
  <bookViews>
    <workbookView xWindow="0" yWindow="0" windowWidth="16170" windowHeight="5520" tabRatio="800" activeTab="6"/>
  </bookViews>
  <sheets>
    <sheet name="Bežné príjmy" sheetId="1" r:id="rId1"/>
    <sheet name="Bežné výdavky" sheetId="2" r:id="rId2"/>
    <sheet name="Kapitálové príjmy" sheetId="4" r:id="rId3"/>
    <sheet name="Kapitálové výdavky" sheetId="3" r:id="rId4"/>
    <sheet name="Príjmy spolu" sheetId="5" r:id="rId5"/>
    <sheet name="Výdavky spolu" sheetId="6" r:id="rId6"/>
    <sheet name="Sumarizácia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0" i="2" l="1"/>
  <c r="J370" i="2"/>
  <c r="I370" i="2"/>
  <c r="H370" i="2"/>
  <c r="G370" i="2"/>
  <c r="F370" i="2"/>
  <c r="E370" i="2"/>
  <c r="H351" i="2"/>
  <c r="H342" i="2"/>
  <c r="G342" i="2"/>
  <c r="K329" i="2"/>
  <c r="J329" i="2"/>
  <c r="I329" i="2"/>
  <c r="H329" i="2"/>
  <c r="F326" i="2"/>
  <c r="K319" i="2"/>
  <c r="J319" i="2"/>
  <c r="J314" i="2" s="1"/>
  <c r="I319" i="2"/>
  <c r="H319" i="2"/>
  <c r="G319" i="2"/>
  <c r="K314" i="2"/>
  <c r="I314" i="2"/>
  <c r="G314" i="2"/>
  <c r="F314" i="2"/>
  <c r="E314" i="2"/>
  <c r="G304" i="2"/>
  <c r="F304" i="2"/>
  <c r="F287" i="2"/>
  <c r="F262" i="2"/>
  <c r="H251" i="2"/>
  <c r="H235" i="2"/>
  <c r="G235" i="2"/>
  <c r="K212" i="2"/>
  <c r="J212" i="2"/>
  <c r="I212" i="2"/>
  <c r="I209" i="2" s="1"/>
  <c r="H212" i="2"/>
  <c r="H209" i="2" s="1"/>
  <c r="G212" i="2"/>
  <c r="F212" i="2"/>
  <c r="K209" i="2"/>
  <c r="J209" i="2"/>
  <c r="F209" i="2"/>
  <c r="E209" i="2"/>
  <c r="F199" i="2"/>
  <c r="H187" i="2"/>
  <c r="G187" i="2"/>
  <c r="F187" i="2"/>
  <c r="K165" i="2"/>
  <c r="J165" i="2"/>
  <c r="I165" i="2"/>
  <c r="H165" i="2"/>
  <c r="G165" i="2"/>
  <c r="K149" i="2"/>
  <c r="J149" i="2"/>
  <c r="I149" i="2"/>
  <c r="F149" i="2"/>
  <c r="K130" i="2"/>
  <c r="J130" i="2"/>
  <c r="I130" i="2"/>
  <c r="H130" i="2"/>
  <c r="G130" i="2"/>
  <c r="F130" i="2"/>
  <c r="F113" i="2"/>
  <c r="F94" i="2"/>
  <c r="K74" i="2"/>
  <c r="J74" i="2"/>
  <c r="I74" i="2"/>
  <c r="H74" i="2"/>
  <c r="K71" i="2"/>
  <c r="J71" i="2"/>
  <c r="I71" i="2"/>
  <c r="H71" i="2"/>
  <c r="G71" i="2"/>
  <c r="F71" i="2"/>
  <c r="E71" i="2"/>
  <c r="K46" i="2"/>
  <c r="J46" i="2"/>
  <c r="I46" i="2"/>
  <c r="I35" i="2" s="1"/>
  <c r="I6" i="2" s="1"/>
  <c r="I5" i="2" s="1"/>
  <c r="H46" i="2"/>
  <c r="H35" i="2" s="1"/>
  <c r="H6" i="2" s="1"/>
  <c r="H5" i="2" s="1"/>
  <c r="G46" i="2"/>
  <c r="F46" i="2"/>
  <c r="K40" i="2"/>
  <c r="J40" i="2"/>
  <c r="J35" i="2" s="1"/>
  <c r="I40" i="2"/>
  <c r="H40" i="2"/>
  <c r="G40" i="2"/>
  <c r="K35" i="2"/>
  <c r="G35" i="2"/>
  <c r="E35" i="2"/>
  <c r="G26" i="2"/>
  <c r="K20" i="2"/>
  <c r="J20" i="2"/>
  <c r="I20" i="2"/>
  <c r="H20" i="2"/>
  <c r="G20" i="2"/>
  <c r="E20" i="2"/>
  <c r="H9" i="2"/>
  <c r="G9" i="2"/>
  <c r="E9" i="2"/>
  <c r="K6" i="2"/>
  <c r="K5" i="2" s="1"/>
  <c r="J6" i="2" l="1"/>
  <c r="J5" i="2" s="1"/>
  <c r="O14" i="7" l="1"/>
  <c r="N14" i="7"/>
  <c r="P10" i="7"/>
  <c r="O10" i="7"/>
  <c r="N10" i="7"/>
  <c r="N8" i="7"/>
  <c r="M14" i="7"/>
  <c r="M10" i="7"/>
  <c r="L10" i="7"/>
  <c r="K18" i="7"/>
  <c r="J18" i="7"/>
  <c r="I18" i="7"/>
  <c r="J14" i="7"/>
  <c r="H14" i="7"/>
  <c r="H10" i="7"/>
  <c r="H8" i="7"/>
  <c r="D37" i="6"/>
  <c r="K4" i="3"/>
  <c r="J4" i="3"/>
  <c r="I4" i="3"/>
  <c r="I32" i="3"/>
  <c r="I13" i="3"/>
  <c r="F37" i="3"/>
  <c r="H4" i="3"/>
  <c r="G4" i="3"/>
  <c r="F4" i="3"/>
  <c r="E4" i="3"/>
  <c r="H13" i="3"/>
  <c r="G13" i="3"/>
  <c r="I80" i="1" l="1"/>
  <c r="H80" i="1"/>
  <c r="G80" i="1"/>
  <c r="I43" i="1" l="1"/>
  <c r="I28" i="1"/>
  <c r="H43" i="1"/>
  <c r="H28" i="1"/>
  <c r="G43" i="1"/>
  <c r="G28" i="1"/>
  <c r="F80" i="1"/>
  <c r="F90" i="1"/>
  <c r="F51" i="1"/>
  <c r="F28" i="1"/>
  <c r="F17" i="1"/>
  <c r="D80" i="1" l="1"/>
  <c r="C90" i="1" l="1"/>
  <c r="C81" i="1"/>
  <c r="C80" i="1"/>
  <c r="C73" i="1"/>
  <c r="C61" i="1"/>
  <c r="C52" i="1"/>
  <c r="C51" i="1"/>
  <c r="C43" i="1"/>
  <c r="C33" i="1"/>
  <c r="C28" i="1" s="1"/>
  <c r="C17" i="1"/>
</calcChain>
</file>

<file path=xl/sharedStrings.xml><?xml version="1.0" encoding="utf-8"?>
<sst xmlns="http://schemas.openxmlformats.org/spreadsheetml/2006/main" count="948" uniqueCount="387">
  <si>
    <t xml:space="preserve">PRÍJMY </t>
  </si>
  <si>
    <t>Zdroj</t>
  </si>
  <si>
    <t>Skutočnosť rok 2016</t>
  </si>
  <si>
    <t>Rozpočet 2019</t>
  </si>
  <si>
    <t>Rozpočet 2020</t>
  </si>
  <si>
    <t xml:space="preserve">Bežné príjmy - príjmy bežného rozpočtu </t>
  </si>
  <si>
    <t xml:space="preserve">100 Daňové príjmy </t>
  </si>
  <si>
    <t xml:space="preserve">110 Dane z príjmov a kapitálového majetku </t>
  </si>
  <si>
    <t xml:space="preserve">111 003 - Výnos dane z príjmov poukázaný ÚS </t>
  </si>
  <si>
    <t xml:space="preserve">121 Daň z nehnuteľností </t>
  </si>
  <si>
    <t xml:space="preserve">121 001 Daň z pozemkov spolu </t>
  </si>
  <si>
    <t xml:space="preserve">121 001 10 - Právnické osoby </t>
  </si>
  <si>
    <t xml:space="preserve">121 001 20 - Fyzické osoby </t>
  </si>
  <si>
    <t xml:space="preserve">121 002 Daň zo stavieb spolu </t>
  </si>
  <si>
    <t xml:space="preserve">121 002 10 - Právnické osoby </t>
  </si>
  <si>
    <t xml:space="preserve">121 002 20 - Fyzické osoby </t>
  </si>
  <si>
    <t xml:space="preserve">121 003 20 Daň z bytov fyzické osoby </t>
  </si>
  <si>
    <t xml:space="preserve">130 Dane za tovary a služby </t>
  </si>
  <si>
    <t xml:space="preserve">133 Dane za špecifické služby </t>
  </si>
  <si>
    <t xml:space="preserve">133 001 Daň za psa spolu </t>
  </si>
  <si>
    <t xml:space="preserve">133 001 10 - Právnické osoby </t>
  </si>
  <si>
    <t xml:space="preserve">133 001 20 - Fyzické osoby </t>
  </si>
  <si>
    <t xml:space="preserve">133 004 Daň za predajné automaty </t>
  </si>
  <si>
    <t xml:space="preserve">133 012 Daň za úžívanie verejného priestranstva </t>
  </si>
  <si>
    <t xml:space="preserve">133 013 Za komunálne odpady a drobné stavebné odpady </t>
  </si>
  <si>
    <t xml:space="preserve">133 013 10 - Právnické osoby </t>
  </si>
  <si>
    <t xml:space="preserve">133 013 20 - Fyzické osoby </t>
  </si>
  <si>
    <t xml:space="preserve">200 Nedaňové príjmy </t>
  </si>
  <si>
    <t xml:space="preserve">210 Príjmy z podnikania a z vlastníctva majetku </t>
  </si>
  <si>
    <t xml:space="preserve">212 Príjmy z vlastníctva </t>
  </si>
  <si>
    <t xml:space="preserve">212 002 Z prenajatých pozemkov spolu </t>
  </si>
  <si>
    <t xml:space="preserve">212 002 10 - Orange </t>
  </si>
  <si>
    <t xml:space="preserve">212 002 20 - PD </t>
  </si>
  <si>
    <t xml:space="preserve">212 002 30 - PZ Mier </t>
  </si>
  <si>
    <t>212 003 Z prenajatých budov, priestorov a objektov spolu</t>
  </si>
  <si>
    <t xml:space="preserve">212 003 10 - Budova MŠ č. 112 - Šliková </t>
  </si>
  <si>
    <t>212 003 20 - Budova TJ č. 140 - Lipovnícka krčmička</t>
  </si>
  <si>
    <t xml:space="preserve">212 003 30 - Budova MŠ č. 112 - ubytovanie </t>
  </si>
  <si>
    <t xml:space="preserve">212 003 40 - Budova KD </t>
  </si>
  <si>
    <t xml:space="preserve">212 003 50 - Hrobové miesta </t>
  </si>
  <si>
    <t xml:space="preserve">212 004 Z prenajatých strojov, prístrojov, zariadení </t>
  </si>
  <si>
    <t xml:space="preserve">212 004 30 - Ostatný prenájom </t>
  </si>
  <si>
    <t xml:space="preserve">220 Administratívne poplatky a iné poplatky a platby </t>
  </si>
  <si>
    <t xml:space="preserve">221 Administratívne poplatky </t>
  </si>
  <si>
    <t xml:space="preserve">221 004 Ostatné poplatky spolu </t>
  </si>
  <si>
    <t xml:space="preserve">221 004 10 - Osvedčenie podpisov a listín </t>
  </si>
  <si>
    <t xml:space="preserve">221 004 20 - Stavebné povolenia </t>
  </si>
  <si>
    <t xml:space="preserve">221 004 30 - Ochrana drevín </t>
  </si>
  <si>
    <t xml:space="preserve">221 004 40 - Vydanie rybárskych lístkov </t>
  </si>
  <si>
    <t xml:space="preserve">221 004 50 - Licencie </t>
  </si>
  <si>
    <t xml:space="preserve">222 Pokuty, penále a iné sankcie </t>
  </si>
  <si>
    <t xml:space="preserve">222 003 Za porušenie predpisov </t>
  </si>
  <si>
    <t xml:space="preserve">223 Poplatky a platby z  náhodného predaja a služieb </t>
  </si>
  <si>
    <t xml:space="preserve">223 001 Za predaj výrobkov, tovarov a služieb spolu </t>
  </si>
  <si>
    <t xml:space="preserve">223 001 10 - Miestny rozhlas </t>
  </si>
  <si>
    <t xml:space="preserve">223 001 20 - Dom smútku </t>
  </si>
  <si>
    <t xml:space="preserve">223 001 30 - Opatrovateľská služba </t>
  </si>
  <si>
    <t xml:space="preserve">223 001 40 - Prenájom KD </t>
  </si>
  <si>
    <t xml:space="preserve">223 001 50 - Vydanie novej SN </t>
  </si>
  <si>
    <t xml:space="preserve">223 001 60 - Vrecia na separovaný zber </t>
  </si>
  <si>
    <t xml:space="preserve">223 001 70 - Kopírovanie tlačív </t>
  </si>
  <si>
    <t xml:space="preserve">223 001 80 - Iné služby </t>
  </si>
  <si>
    <t xml:space="preserve">223 001 10 - Recyklačný fond </t>
  </si>
  <si>
    <t xml:space="preserve">223 001 20 - Envi - Pak </t>
  </si>
  <si>
    <t xml:space="preserve">223 001 30 - Bomat </t>
  </si>
  <si>
    <t xml:space="preserve">223 004 Za prebytočný hnuteľný majetok </t>
  </si>
  <si>
    <t xml:space="preserve">229 Ďalšie administratívne a iné poplatky a platby </t>
  </si>
  <si>
    <t xml:space="preserve">229 005 Za znečisťovanie ovzdušia </t>
  </si>
  <si>
    <t>240 Úroky z úverov, pôžičiek, návr. Fin. výpomocí, vkladov</t>
  </si>
  <si>
    <t xml:space="preserve">242 000 Z vkladov </t>
  </si>
  <si>
    <t>242 000 10 - VÚB banka</t>
  </si>
  <si>
    <t xml:space="preserve">242 000 20 - Prima banka </t>
  </si>
  <si>
    <t xml:space="preserve">290 Iné nedaňové príjmy </t>
  </si>
  <si>
    <t xml:space="preserve">292 Ostatné príjmy </t>
  </si>
  <si>
    <t xml:space="preserve">292 008 Z odvodov hazardných a podobných hier </t>
  </si>
  <si>
    <t xml:space="preserve">292 012 Z dobropisov </t>
  </si>
  <si>
    <t xml:space="preserve">292 017 Z vratiek </t>
  </si>
  <si>
    <t xml:space="preserve">292 027 Iné príjmy - odmeny na účtoch v bankách </t>
  </si>
  <si>
    <t xml:space="preserve">300 Granty a transfery </t>
  </si>
  <si>
    <t xml:space="preserve">310 Tuzemské bežné granty </t>
  </si>
  <si>
    <t xml:space="preserve">312 Transfery v rámci verejnej správy </t>
  </si>
  <si>
    <t xml:space="preserve">312 001 Zo štátneho rozpočtu spolu </t>
  </si>
  <si>
    <t xml:space="preserve">312 001 10 - Zo štátneho rozpočtu - voľby </t>
  </si>
  <si>
    <t xml:space="preserve">312 001 20 - Zo štátneho rozpočtu - ostatné </t>
  </si>
  <si>
    <t>312 001 60 - Zo štátneho rozpočtu -ROEP</t>
  </si>
  <si>
    <t xml:space="preserve">312 001 Zo štátneho rozpočtu </t>
  </si>
  <si>
    <t>11T1</t>
  </si>
  <si>
    <t>11T2</t>
  </si>
  <si>
    <t xml:space="preserve">312 008 Z rozpočtu vyššieho územného celku spolu </t>
  </si>
  <si>
    <t>11H</t>
  </si>
  <si>
    <t xml:space="preserve">312 008 10 - Kultúra </t>
  </si>
  <si>
    <t xml:space="preserve">312 008 20 - Šport </t>
  </si>
  <si>
    <t xml:space="preserve">312 012 Zo štátneho rozpočtu PVŠS spolu </t>
  </si>
  <si>
    <t xml:space="preserve">312 012 10 - Stavebný úrad </t>
  </si>
  <si>
    <t xml:space="preserve">312 012 20 - Cestná doprava a pozemné komunikácie </t>
  </si>
  <si>
    <t xml:space="preserve">312 012 30 - Životné prostredie </t>
  </si>
  <si>
    <t xml:space="preserve">312 012 40 - Evidencia obyvateľstva </t>
  </si>
  <si>
    <t>312 012 50 - Skladník CO</t>
  </si>
  <si>
    <t xml:space="preserve">312 012 60 - Register adries </t>
  </si>
  <si>
    <t>Skutočnosť rok 2017</t>
  </si>
  <si>
    <t>Schválený rozpočet rok 2018</t>
  </si>
  <si>
    <t>Očakávaná skutočnosť rok 2018</t>
  </si>
  <si>
    <t>Rozpočet 2021</t>
  </si>
  <si>
    <t>Funkčná klasifikácia</t>
  </si>
  <si>
    <t xml:space="preserve">           Ekonomická klasifikácia </t>
  </si>
  <si>
    <t xml:space="preserve">0.1.1.1.   </t>
  </si>
  <si>
    <t xml:space="preserve">611000 - Tarifný, osobný, základný, funkčný plat </t>
  </si>
  <si>
    <t>1.</t>
  </si>
  <si>
    <t xml:space="preserve">620 - Poistné a príspevok do poisťovní </t>
  </si>
  <si>
    <t>2.</t>
  </si>
  <si>
    <t>3.</t>
  </si>
  <si>
    <t xml:space="preserve">610 - Mzdy, platy, služobné príjmy a ostatné osobné vyrovnania </t>
  </si>
  <si>
    <t xml:space="preserve">621000 - Poistné do všeobecnej zdravotnej poisťovne </t>
  </si>
  <si>
    <t xml:space="preserve">623000 - Poistné do ostatných poisťovní </t>
  </si>
  <si>
    <t>4.</t>
  </si>
  <si>
    <t xml:space="preserve">625001 - Na nemocenské poistenie </t>
  </si>
  <si>
    <t>5.</t>
  </si>
  <si>
    <t xml:space="preserve">625002 - Na starobné poistenie </t>
  </si>
  <si>
    <t>6.</t>
  </si>
  <si>
    <t xml:space="preserve">625003 - Na úrazové poistenie </t>
  </si>
  <si>
    <t>7.</t>
  </si>
  <si>
    <t xml:space="preserve">625004 - Na invalidné poistenie </t>
  </si>
  <si>
    <t>8.</t>
  </si>
  <si>
    <t xml:space="preserve">625005 - Na poistenie v nezamestnanosti </t>
  </si>
  <si>
    <t>9.</t>
  </si>
  <si>
    <t>625007 - Na poistenie do rezervného fondu solidarity</t>
  </si>
  <si>
    <t xml:space="preserve">631 - Cestovné náhrady </t>
  </si>
  <si>
    <t>10.</t>
  </si>
  <si>
    <t xml:space="preserve">631001 - Cestovné náhrady - tuzemské </t>
  </si>
  <si>
    <t xml:space="preserve">632 - Energie, voda a komunikácie </t>
  </si>
  <si>
    <t>11.</t>
  </si>
  <si>
    <t xml:space="preserve">632001 - Energie </t>
  </si>
  <si>
    <t>12.</t>
  </si>
  <si>
    <t>13.</t>
  </si>
  <si>
    <t xml:space="preserve">632003 - Poštové a telekomunikačné služby </t>
  </si>
  <si>
    <t>14.</t>
  </si>
  <si>
    <t xml:space="preserve">633 - Materiál </t>
  </si>
  <si>
    <t>15.</t>
  </si>
  <si>
    <t xml:space="preserve">633006 - Všeobecný materiál </t>
  </si>
  <si>
    <t>16.</t>
  </si>
  <si>
    <t>17.</t>
  </si>
  <si>
    <t>633009 - Knihy, časopisy, noviny, učebnice</t>
  </si>
  <si>
    <t>18.</t>
  </si>
  <si>
    <t xml:space="preserve">633013 - Softvér </t>
  </si>
  <si>
    <t>19.</t>
  </si>
  <si>
    <t>20.</t>
  </si>
  <si>
    <t xml:space="preserve">633016 - Reprezentačné </t>
  </si>
  <si>
    <t>21.</t>
  </si>
  <si>
    <t>22.</t>
  </si>
  <si>
    <t>637 - Služby</t>
  </si>
  <si>
    <t xml:space="preserve">637001 - Školenia, kurzy, semináre </t>
  </si>
  <si>
    <t>23.</t>
  </si>
  <si>
    <t xml:space="preserve">637003 - Propagácia, reklama a inzercia </t>
  </si>
  <si>
    <t>24.</t>
  </si>
  <si>
    <t xml:space="preserve">637004 - Všeobecné služby </t>
  </si>
  <si>
    <t>25.</t>
  </si>
  <si>
    <t xml:space="preserve">637005 - Špeciálne služby </t>
  </si>
  <si>
    <t>26.</t>
  </si>
  <si>
    <t xml:space="preserve">637012 - Poplatky a odvody </t>
  </si>
  <si>
    <t>27.</t>
  </si>
  <si>
    <t xml:space="preserve">637014 - Stravovanie </t>
  </si>
  <si>
    <t>28.</t>
  </si>
  <si>
    <t xml:space="preserve">637015 - Poistné </t>
  </si>
  <si>
    <t>29.</t>
  </si>
  <si>
    <t xml:space="preserve">637016 - Prídel do sociálneho fondu </t>
  </si>
  <si>
    <t>30.</t>
  </si>
  <si>
    <t xml:space="preserve">637023 - Kolkové známky </t>
  </si>
  <si>
    <t>31.</t>
  </si>
  <si>
    <t>637026 - Odmeny a príspevky</t>
  </si>
  <si>
    <t>32.</t>
  </si>
  <si>
    <t xml:space="preserve">637035 - Dane </t>
  </si>
  <si>
    <t>33.</t>
  </si>
  <si>
    <t xml:space="preserve">641 - Transfery v rámci verejnej správy </t>
  </si>
  <si>
    <t xml:space="preserve">641009 - Obci okrem PVŠS </t>
  </si>
  <si>
    <t>34.</t>
  </si>
  <si>
    <t xml:space="preserve">641013 - Obci na úhradu nákladov PVŠS </t>
  </si>
  <si>
    <t>642 - Transfery jednotlivcom a neziskovým práv. osobám</t>
  </si>
  <si>
    <t>35.</t>
  </si>
  <si>
    <t>642006 - Na členské príspevky</t>
  </si>
  <si>
    <t xml:space="preserve">637027 - Odmeny zamestnancom mimo pracovného pomeru </t>
  </si>
  <si>
    <t>36.</t>
  </si>
  <si>
    <t>0.1.1.2</t>
  </si>
  <si>
    <t>01.6.0.</t>
  </si>
  <si>
    <t xml:space="preserve">637037 - Vratky </t>
  </si>
  <si>
    <t>02.2.0.</t>
  </si>
  <si>
    <t>Civilná ochrana</t>
  </si>
  <si>
    <t>03.2.0.</t>
  </si>
  <si>
    <t xml:space="preserve">Ochrana pred požiarmi </t>
  </si>
  <si>
    <t>04.1.2.</t>
  </si>
  <si>
    <t xml:space="preserve">633010 - Pracovné odevy, obuv a pracovné pomôcky </t>
  </si>
  <si>
    <t>04.2.1.</t>
  </si>
  <si>
    <t>Všeobecná pracovná oblasť - MOS, AČ</t>
  </si>
  <si>
    <t xml:space="preserve">635 - Rutinná a štandardná údržba </t>
  </si>
  <si>
    <t xml:space="preserve">635006 - Budov, objektov alebo ich častí </t>
  </si>
  <si>
    <t>04.5.1.</t>
  </si>
  <si>
    <t xml:space="preserve">Cestná doprava </t>
  </si>
  <si>
    <t xml:space="preserve">634 - Dopravné </t>
  </si>
  <si>
    <t>634001 - Palivo, mazivá, oleje, špeciálne kvapaliny</t>
  </si>
  <si>
    <t xml:space="preserve">634002 - Servis, údržba, opravy a výdavky s tým spojené </t>
  </si>
  <si>
    <t>634003 - Poistenie</t>
  </si>
  <si>
    <t xml:space="preserve">634005 - Karty, známky, poplatky </t>
  </si>
  <si>
    <t>05.1.0.</t>
  </si>
  <si>
    <t>Nakladanie s odpadmi</t>
  </si>
  <si>
    <t>633004 - Prevádzkové stroje, prístroje, zariadenie, technika a náradie</t>
  </si>
  <si>
    <t>05.2.0.</t>
  </si>
  <si>
    <t>Nakladanie s odpadovými vodami</t>
  </si>
  <si>
    <t>05.6.0.</t>
  </si>
  <si>
    <t xml:space="preserve">Ochrana životného prostredia inde neklasifikovaná </t>
  </si>
  <si>
    <t>06.2.0.</t>
  </si>
  <si>
    <t xml:space="preserve">Rozvoj obcí </t>
  </si>
  <si>
    <t>Poľnohospodárstvo - Ochrana pred povodňami - do 2018</t>
  </si>
  <si>
    <t>06.4.0.</t>
  </si>
  <si>
    <t>Verejné osvetlenie</t>
  </si>
  <si>
    <t>08.1.0.</t>
  </si>
  <si>
    <t xml:space="preserve">Rekreačné a športové služby </t>
  </si>
  <si>
    <t>08.2.0.</t>
  </si>
  <si>
    <t xml:space="preserve">Kultúrne služby </t>
  </si>
  <si>
    <t>633001 - Interíérové vybavenie</t>
  </si>
  <si>
    <t>08.3.0.</t>
  </si>
  <si>
    <t xml:space="preserve">Vysielacie a vydavateľské služby </t>
  </si>
  <si>
    <t>633018 - Licencie</t>
  </si>
  <si>
    <t>08.4.0.</t>
  </si>
  <si>
    <t xml:space="preserve">Náboženské a iné spoločenské služby </t>
  </si>
  <si>
    <t>10.2.0.</t>
  </si>
  <si>
    <t>Staroba</t>
  </si>
  <si>
    <t>SPOLU BEŽNÉ VÝDAVKY</t>
  </si>
  <si>
    <t>632001 10 - Elektrická energia</t>
  </si>
  <si>
    <t>632001 20 - Zemný plyn</t>
  </si>
  <si>
    <t xml:space="preserve">632003 10 - Telefón OCÚ </t>
  </si>
  <si>
    <t>632003 50 - Poštové výdavky, známky</t>
  </si>
  <si>
    <t xml:space="preserve">632003 60 - Kuriérske služby </t>
  </si>
  <si>
    <t>633002 - Výpočtová technika</t>
  </si>
  <si>
    <t xml:space="preserve">633006 20 - Kancelárske tlačivá </t>
  </si>
  <si>
    <t>633006 30 - Kancelárske potreby</t>
  </si>
  <si>
    <t xml:space="preserve">633006 40 - Tonery, náplne do tlačiarní </t>
  </si>
  <si>
    <t xml:space="preserve">633006 50 - Čistiace potreby a hygienické potreby </t>
  </si>
  <si>
    <t>633006 60 - Ostatný rôzny materiál</t>
  </si>
  <si>
    <t>633006 80 - Noviny, knihy</t>
  </si>
  <si>
    <t>635 - Rutinná a štandardná údržba</t>
  </si>
  <si>
    <t xml:space="preserve">637004 80 - Ostatné služby inde nezaradené </t>
  </si>
  <si>
    <t>637004 100 - Internetové služby, www stránka</t>
  </si>
  <si>
    <t>637004 160 - Vykonané revízie a kontroly zariadení - hasiace prístroje</t>
  </si>
  <si>
    <t xml:space="preserve">637004 190 - Služby BOZP </t>
  </si>
  <si>
    <t xml:space="preserve">637015 10 - Poistenie majetok </t>
  </si>
  <si>
    <t xml:space="preserve">637015 20 - Zodpovednosť </t>
  </si>
  <si>
    <t xml:space="preserve">641009 10 - Na stavebný úrad </t>
  </si>
  <si>
    <t xml:space="preserve">641009 20 - Na pozemné komunikácie </t>
  </si>
  <si>
    <t>37.</t>
  </si>
  <si>
    <t xml:space="preserve">641013 10 - Na stavebný úrad </t>
  </si>
  <si>
    <t xml:space="preserve">641013 20 - Na pozemné komunikácie </t>
  </si>
  <si>
    <t>38.</t>
  </si>
  <si>
    <t>642006 10 - ZMOS, TIR, MPM, MAS</t>
  </si>
  <si>
    <t xml:space="preserve">642006 20 - RVC </t>
  </si>
  <si>
    <t xml:space="preserve">637012 10 - VÚB banka </t>
  </si>
  <si>
    <t>637012 20 - Prima banka</t>
  </si>
  <si>
    <t xml:space="preserve">632003 90 - Voľby </t>
  </si>
  <si>
    <t>Všeobecné verejné služby inde neklasifikované - VOĽBY</t>
  </si>
  <si>
    <t xml:space="preserve">633006 90 - Materiál na voľby </t>
  </si>
  <si>
    <t>637007 - Cestovné náhrady</t>
  </si>
  <si>
    <t>Výkonné a zákonodarné orgány - Obec</t>
  </si>
  <si>
    <t>Finančné a rozpočtové záležitosti - Banky</t>
  </si>
  <si>
    <t xml:space="preserve">642006 30 - Dobrovoľná požiarna ochrana </t>
  </si>
  <si>
    <t>637004 10 - Nehlsen-Eko</t>
  </si>
  <si>
    <t>637004 20 - Márius Pedersen</t>
  </si>
  <si>
    <t>637004 40 - Veldes</t>
  </si>
  <si>
    <t xml:space="preserve">637012 - Poplatky a odvody - Skládka kom. Odpadu Bojná </t>
  </si>
  <si>
    <t xml:space="preserve">637004 60 - Vývoz žumpy </t>
  </si>
  <si>
    <t>06.3.0.</t>
  </si>
  <si>
    <t xml:space="preserve">Zásobovanie vodou </t>
  </si>
  <si>
    <t xml:space="preserve">641009 40 - Opatrovateľská služba </t>
  </si>
  <si>
    <t xml:space="preserve">632003 30 - Mobilný telefón OCÚ </t>
  </si>
  <si>
    <t>633003 - Telekomunikačná technika</t>
  </si>
  <si>
    <t xml:space="preserve">633006 10 - Kancelársky papier </t>
  </si>
  <si>
    <t xml:space="preserve">633009 10 - Obecné noviny, Dnešok </t>
  </si>
  <si>
    <t xml:space="preserve">633009 20 - Ostatné knihy, časopisy, brožúry </t>
  </si>
  <si>
    <t xml:space="preserve">633015 - Palivá ako zdroj energie </t>
  </si>
  <si>
    <t xml:space="preserve">634004 - Prepravné a prenájom dopravných prostriedkov </t>
  </si>
  <si>
    <t xml:space="preserve">635002 - Výpočtovej techniky </t>
  </si>
  <si>
    <t>635004 - Prevádzkových strojov, prístrojov, zariadení, techniky a náradia</t>
  </si>
  <si>
    <t xml:space="preserve">635009 - Softvéru </t>
  </si>
  <si>
    <t xml:space="preserve">637004 140 - Tlačiarenske služby, vyhotovenie pečiatok, vizietiek </t>
  </si>
  <si>
    <t>637004 150 - Prepravné a prenájom dopravných prostriedkov</t>
  </si>
  <si>
    <t>41.</t>
  </si>
  <si>
    <t xml:space="preserve">637011 - Štúdie, expertízy, posudky </t>
  </si>
  <si>
    <t>39.</t>
  </si>
  <si>
    <t>40.</t>
  </si>
  <si>
    <t>42.</t>
  </si>
  <si>
    <t>43.</t>
  </si>
  <si>
    <t>44.</t>
  </si>
  <si>
    <t>45.</t>
  </si>
  <si>
    <t>46.</t>
  </si>
  <si>
    <t xml:space="preserve">637031 - Pokuty a penále </t>
  </si>
  <si>
    <t>47.</t>
  </si>
  <si>
    <t>48.</t>
  </si>
  <si>
    <t>50.</t>
  </si>
  <si>
    <t>51.</t>
  </si>
  <si>
    <t xml:space="preserve">642015 - Na nemocenské dávky </t>
  </si>
  <si>
    <t>03.6.0.</t>
  </si>
  <si>
    <t xml:space="preserve">Verejný poriadok a bezpečnosť inde neklasifikovaná </t>
  </si>
  <si>
    <t>633006 130 - Pracovné náradie</t>
  </si>
  <si>
    <t xml:space="preserve">633006 120 - Vrecia na separovaný zber </t>
  </si>
  <si>
    <t>637004 30 - Vyfako</t>
  </si>
  <si>
    <t>637004 50 - PD Nitrianska Blatnica0</t>
  </si>
  <si>
    <t xml:space="preserve">637004 70 - Unimet s.r.o. </t>
  </si>
  <si>
    <t>06.1.0.</t>
  </si>
  <si>
    <t xml:space="preserve">Rozvoj bývania </t>
  </si>
  <si>
    <t>642001 - Občianskemu združeniu, nadácii a neinvestičnému fondu</t>
  </si>
  <si>
    <t>642002 - Neziskovej organizácii poskytujúcej všeobecne prospešné služby</t>
  </si>
  <si>
    <t>09.1.1.</t>
  </si>
  <si>
    <t>Predprimárne vzdelávanie</t>
  </si>
  <si>
    <t>09.1.2.</t>
  </si>
  <si>
    <t>Primárne vzdelávanie</t>
  </si>
  <si>
    <t xml:space="preserve">632004 - Komunikačná infraštruktúra - webhosting </t>
  </si>
  <si>
    <t xml:space="preserve">632005 - Telekomunikačné služby </t>
  </si>
  <si>
    <t xml:space="preserve">632005 10 - Telefón OCÚ </t>
  </si>
  <si>
    <t xml:space="preserve">632005 20 - Mobilný telefón OCÚ </t>
  </si>
  <si>
    <t xml:space="preserve">632003 - Poštové služby </t>
  </si>
  <si>
    <t>52.</t>
  </si>
  <si>
    <t>53.</t>
  </si>
  <si>
    <t>54.</t>
  </si>
  <si>
    <t>05.4.0.</t>
  </si>
  <si>
    <t>Ochrana prírody a krajiny - Ochrana pred povodňami</t>
  </si>
  <si>
    <t xml:space="preserve">637002 - Konkurzy a súťaže </t>
  </si>
  <si>
    <t xml:space="preserve">637002  10 - Stavanie mája </t>
  </si>
  <si>
    <t xml:space="preserve">637002 20 - Hodové slávnosti </t>
  </si>
  <si>
    <t>SPOLU KAPITÁLOVÉ VÝDAVKY</t>
  </si>
  <si>
    <t>717 - Realizácia stavieb a ich tehnického zhodnotenia</t>
  </si>
  <si>
    <t>717002 - Rekonštrukcia a modernizácia - chodníky</t>
  </si>
  <si>
    <t xml:space="preserve">717001 - Realizácia nových stavieb - dažďová kanalizácia </t>
  </si>
  <si>
    <t>717002 - Rekonštrukcia a modernizácia - Spevnená vozovka</t>
  </si>
  <si>
    <t>717001 - Realizácia nových stavieb - Univerzálny prístrešok</t>
  </si>
  <si>
    <t>01.1.1.</t>
  </si>
  <si>
    <t>711 - Nákup pozemkov a nehmotných aktív</t>
  </si>
  <si>
    <t>711001 - Nákup pozemkov</t>
  </si>
  <si>
    <t xml:space="preserve">716 - Prípravná a projektová dokumentácia </t>
  </si>
  <si>
    <t xml:space="preserve">716000 - Prípravná a projektová dokumentácia </t>
  </si>
  <si>
    <t>714 - Nákup dopravných prostriedkov všetkých druhov</t>
  </si>
  <si>
    <t xml:space="preserve">714004 - Nákladných vozidiel a iné - traktor </t>
  </si>
  <si>
    <t>717002 - Rekonštrukcia a modernizácia - Hlavinská ulica</t>
  </si>
  <si>
    <t>131H</t>
  </si>
  <si>
    <t>713 - Nákup strojov, prístrojov, zariadení, techniky a náradia</t>
  </si>
  <si>
    <t>713004 -  Prev. Strojov, prístr., zar., - Kosačka</t>
  </si>
  <si>
    <t>713004 -  Prev. Strojov, prístr., zar., - Detské ihrisko</t>
  </si>
  <si>
    <t>717001 - Realizácia nových stavieb - vodovod</t>
  </si>
  <si>
    <t>SPOLU KAPITÁLOVÉ PRÍJMY</t>
  </si>
  <si>
    <t xml:space="preserve">322 - Transfery v rámci verejnej správy </t>
  </si>
  <si>
    <t xml:space="preserve">322001 - Zo štátneho rozpočtu </t>
  </si>
  <si>
    <t>SPOLU FINANČNÉ OPERÁCIE</t>
  </si>
  <si>
    <t>453 - Prostriedky z predchádzajúcich rokov</t>
  </si>
  <si>
    <t>453000 - Zostatok finančných prostriedkov - IPO 2017</t>
  </si>
  <si>
    <t xml:space="preserve">454 - Prevod prostriedkov z peňažných fondov </t>
  </si>
  <si>
    <t xml:space="preserve">454001 - Z rezervného fondu obce </t>
  </si>
  <si>
    <t xml:space="preserve">717002 - Rekonštrukcia a modernizácia - Budova MŠ </t>
  </si>
  <si>
    <t xml:space="preserve">717002 - Rekonštrukcia a modernizácia - Dom smútku </t>
  </si>
  <si>
    <t xml:space="preserve">717002 - Rekonštrukcia a modernizácia - cesty </t>
  </si>
  <si>
    <t>322008 - Od ostatných subjektov verejnej správy - MASKA</t>
  </si>
  <si>
    <t>PRÍJMY 2019</t>
  </si>
  <si>
    <t>VÝDAVKY 2019</t>
  </si>
  <si>
    <t xml:space="preserve"> 01.1.1.   </t>
  </si>
  <si>
    <t>01.1.2.</t>
  </si>
  <si>
    <t>Skutočnosť    2012</t>
  </si>
  <si>
    <t>Skutočnosť    2013</t>
  </si>
  <si>
    <t>Skutočnosť    2014</t>
  </si>
  <si>
    <t>Skutočnosť    2015</t>
  </si>
  <si>
    <t>Skutočnosť    2016</t>
  </si>
  <si>
    <t xml:space="preserve">PRÍJMOVÝ ROZPOČET </t>
  </si>
  <si>
    <t xml:space="preserve">Bežné príjmy </t>
  </si>
  <si>
    <t>Kapitálové príjmy</t>
  </si>
  <si>
    <t>SPOLU BP + KP</t>
  </si>
  <si>
    <t>Príjmové finančné operácie</t>
  </si>
  <si>
    <t xml:space="preserve">Príjmy spolu: </t>
  </si>
  <si>
    <t xml:space="preserve">VÝDAVKOVÝ ROZPOČET </t>
  </si>
  <si>
    <t>Bežné výdavky</t>
  </si>
  <si>
    <t>Kapitálové výdavky</t>
  </si>
  <si>
    <t>SPOLU BV + KV</t>
  </si>
  <si>
    <t>SUMARIZÁCIA</t>
  </si>
  <si>
    <t xml:space="preserve">HOSPODÁRENIE CELKOM </t>
  </si>
  <si>
    <t>Skutočnosť    2017</t>
  </si>
  <si>
    <t>Schválený rozpočet 2018</t>
  </si>
  <si>
    <t>Očakávaná skutočnosť 2018</t>
  </si>
  <si>
    <t>Návrh rozpočtu zverejnený dňa: 22.11.2018</t>
  </si>
  <si>
    <t xml:space="preserve">Rozpočet schválený dňa: 13.12.2018 </t>
  </si>
  <si>
    <t>Uznesením č. 2.6./2018</t>
  </si>
  <si>
    <t>Príjmový finančný rozpočet 2019</t>
  </si>
  <si>
    <t>Výdavkový finančný rozpočet 2019</t>
  </si>
  <si>
    <t>KAPITÁLOVÉ PRÍJMY 2019</t>
  </si>
  <si>
    <t>Kapitálové výdavky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</si>
</sst>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indexed="12"/>
      <name val="Arial"/>
      <family val="2"/>
      <charset val="238"/>
    </font>
    <font>
      <b/>
      <sz val="15"/>
      <color indexed="12"/>
      <name val="Tahoma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gradientFill degree="45">
        <stop position="0">
          <color theme="0"/>
        </stop>
        <stop position="0.5">
          <color theme="5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4" tint="0.4000061037018952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80001220740379042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66CC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CCFF"/>
        </stop>
        <stop position="1">
          <color theme="0"/>
        </stop>
      </gradientFill>
    </fill>
    <fill>
      <gradientFill degree="45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5" tint="0.40000610370189521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2" tint="-9.8025452436902985E-2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CC99FF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0" fontId="10" fillId="0" borderId="0"/>
    <xf numFmtId="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14">
    <xf numFmtId="0" fontId="0" fillId="0" borderId="0" xfId="0"/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5" fillId="3" borderId="1" xfId="0" applyFont="1" applyFill="1" applyBorder="1" applyAlignment="1">
      <alignment horizontal="left"/>
    </xf>
    <xf numFmtId="2" fontId="5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0" fillId="0" borderId="0" xfId="0" applyFont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2" fontId="5" fillId="6" borderId="1" xfId="0" applyNumberFormat="1" applyFont="1" applyFill="1" applyBorder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0" fontId="7" fillId="8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8" borderId="1" xfId="0" applyFont="1" applyFill="1" applyBorder="1"/>
    <xf numFmtId="0" fontId="11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0" fillId="8" borderId="0" xfId="0" applyFill="1"/>
    <xf numFmtId="3" fontId="7" fillId="11" borderId="1" xfId="0" applyNumberFormat="1" applyFont="1" applyFill="1" applyBorder="1" applyAlignment="1">
      <alignment horizontal="left"/>
    </xf>
    <xf numFmtId="0" fontId="7" fillId="11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7" fillId="8" borderId="2" xfId="0" applyFont="1" applyFill="1" applyBorder="1"/>
    <xf numFmtId="0" fontId="7" fillId="8" borderId="3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8" borderId="0" xfId="0" applyFont="1" applyFill="1"/>
    <xf numFmtId="0" fontId="5" fillId="11" borderId="2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5" fillId="0" borderId="0" xfId="0" applyFont="1" applyAlignment="1"/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 applyAlignment="1">
      <alignment wrapText="1"/>
    </xf>
    <xf numFmtId="2" fontId="5" fillId="6" borderId="1" xfId="0" applyNumberFormat="1" applyFont="1" applyFill="1" applyBorder="1" applyAlignment="1"/>
    <xf numFmtId="2" fontId="5" fillId="9" borderId="1" xfId="0" applyNumberFormat="1" applyFont="1" applyFill="1" applyBorder="1" applyAlignment="1"/>
    <xf numFmtId="2" fontId="7" fillId="8" borderId="1" xfId="0" applyNumberFormat="1" applyFont="1" applyFill="1" applyBorder="1" applyAlignment="1"/>
    <xf numFmtId="2" fontId="7" fillId="0" borderId="1" xfId="0" applyNumberFormat="1" applyFont="1" applyBorder="1" applyAlignment="1"/>
    <xf numFmtId="2" fontId="5" fillId="0" borderId="1" xfId="0" applyNumberFormat="1" applyFont="1" applyBorder="1" applyAlignment="1"/>
    <xf numFmtId="2" fontId="7" fillId="11" borderId="1" xfId="0" applyNumberFormat="1" applyFont="1" applyFill="1" applyBorder="1" applyAlignment="1"/>
    <xf numFmtId="2" fontId="5" fillId="8" borderId="1" xfId="0" applyNumberFormat="1" applyFont="1" applyFill="1" applyBorder="1" applyAlignment="1"/>
    <xf numFmtId="2" fontId="11" fillId="8" borderId="1" xfId="0" applyNumberFormat="1" applyFont="1" applyFill="1" applyBorder="1" applyAlignment="1"/>
    <xf numFmtId="2" fontId="5" fillId="12" borderId="1" xfId="0" applyNumberFormat="1" applyFont="1" applyFill="1" applyBorder="1" applyAlignment="1"/>
    <xf numFmtId="0" fontId="7" fillId="0" borderId="1" xfId="0" applyFont="1" applyBorder="1" applyAlignment="1"/>
    <xf numFmtId="2" fontId="7" fillId="0" borderId="3" xfId="0" applyNumberFormat="1" applyFont="1" applyBorder="1" applyAlignment="1"/>
    <xf numFmtId="0" fontId="5" fillId="0" borderId="1" xfId="0" applyFont="1" applyBorder="1" applyAlignment="1"/>
    <xf numFmtId="2" fontId="5" fillId="11" borderId="1" xfId="0" applyNumberFormat="1" applyFont="1" applyFill="1" applyBorder="1" applyAlignment="1"/>
    <xf numFmtId="3" fontId="5" fillId="9" borderId="2" xfId="0" applyNumberFormat="1" applyFont="1" applyFill="1" applyBorder="1" applyAlignment="1">
      <alignment horizontal="left"/>
    </xf>
    <xf numFmtId="3" fontId="5" fillId="11" borderId="1" xfId="0" applyNumberFormat="1" applyFont="1" applyFill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164" fontId="7" fillId="0" borderId="1" xfId="3" applyNumberFormat="1" applyFont="1" applyBorder="1" applyAlignment="1"/>
    <xf numFmtId="2" fontId="6" fillId="10" borderId="1" xfId="0" applyNumberFormat="1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2" fontId="11" fillId="8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2" fontId="5" fillId="6" borderId="1" xfId="0" applyNumberFormat="1" applyFont="1" applyFill="1" applyBorder="1" applyAlignment="1">
      <alignment horizontal="right"/>
    </xf>
    <xf numFmtId="2" fontId="5" fillId="9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7" fillId="11" borderId="1" xfId="0" applyNumberFormat="1" applyFont="1" applyFill="1" applyBorder="1" applyAlignment="1">
      <alignment horizontal="right"/>
    </xf>
    <xf numFmtId="2" fontId="5" fillId="11" borderId="1" xfId="0" applyNumberFormat="1" applyFont="1" applyFill="1" applyBorder="1" applyAlignment="1">
      <alignment horizontal="right"/>
    </xf>
    <xf numFmtId="2" fontId="5" fillId="12" borderId="1" xfId="0" applyNumberFormat="1" applyFont="1" applyFill="1" applyBorder="1" applyAlignment="1">
      <alignment horizontal="right"/>
    </xf>
    <xf numFmtId="2" fontId="7" fillId="9" borderId="1" xfId="0" applyNumberFormat="1" applyFont="1" applyFill="1" applyBorder="1" applyAlignment="1">
      <alignment horizontal="right"/>
    </xf>
    <xf numFmtId="2" fontId="6" fillId="10" borderId="1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9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left"/>
    </xf>
    <xf numFmtId="2" fontId="5" fillId="13" borderId="1" xfId="0" applyNumberFormat="1" applyFont="1" applyFill="1" applyBorder="1" applyAlignment="1"/>
    <xf numFmtId="2" fontId="5" fillId="13" borderId="1" xfId="0" applyNumberFormat="1" applyFont="1" applyFill="1" applyBorder="1" applyAlignment="1">
      <alignment horizontal="right"/>
    </xf>
    <xf numFmtId="14" fontId="5" fillId="13" borderId="1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2" fontId="6" fillId="9" borderId="1" xfId="0" applyNumberFormat="1" applyFont="1" applyFill="1" applyBorder="1" applyAlignment="1">
      <alignment wrapText="1"/>
    </xf>
    <xf numFmtId="2" fontId="6" fillId="9" borderId="1" xfId="0" applyNumberFormat="1" applyFont="1" applyFill="1" applyBorder="1" applyAlignment="1">
      <alignment horizontal="right" wrapText="1"/>
    </xf>
    <xf numFmtId="0" fontId="5" fillId="14" borderId="1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4" fontId="6" fillId="14" borderId="1" xfId="0" applyNumberFormat="1" applyFont="1" applyFill="1" applyBorder="1" applyAlignment="1">
      <alignment wrapText="1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 applyAlignment="1">
      <alignment wrapText="1"/>
    </xf>
    <xf numFmtId="2" fontId="6" fillId="14" borderId="1" xfId="0" applyNumberFormat="1" applyFont="1" applyFill="1" applyBorder="1" applyAlignment="1">
      <alignment horizontal="right" wrapText="1"/>
    </xf>
    <xf numFmtId="0" fontId="5" fillId="16" borderId="1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left"/>
    </xf>
    <xf numFmtId="2" fontId="5" fillId="16" borderId="1" xfId="0" applyNumberFormat="1" applyFont="1" applyFill="1" applyBorder="1" applyAlignment="1"/>
    <xf numFmtId="2" fontId="5" fillId="16" borderId="1" xfId="0" applyNumberFormat="1" applyFont="1" applyFill="1" applyBorder="1" applyAlignment="1">
      <alignment horizontal="right"/>
    </xf>
    <xf numFmtId="0" fontId="5" fillId="17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1" fillId="0" borderId="3" xfId="0" applyFont="1" applyBorder="1"/>
    <xf numFmtId="0" fontId="1" fillId="0" borderId="1" xfId="0" applyFon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0" fontId="5" fillId="19" borderId="2" xfId="0" applyFont="1" applyFill="1" applyBorder="1" applyAlignment="1">
      <alignment horizontal="left"/>
    </xf>
    <xf numFmtId="0" fontId="0" fillId="19" borderId="15" xfId="0" applyFill="1" applyBorder="1"/>
    <xf numFmtId="0" fontId="0" fillId="19" borderId="3" xfId="0" applyFill="1" applyBorder="1"/>
    <xf numFmtId="0" fontId="1" fillId="19" borderId="3" xfId="0" applyFont="1" applyFill="1" applyBorder="1"/>
    <xf numFmtId="0" fontId="1" fillId="19" borderId="1" xfId="0" applyFont="1" applyFill="1" applyBorder="1"/>
    <xf numFmtId="2" fontId="1" fillId="19" borderId="1" xfId="0" applyNumberFormat="1" applyFont="1" applyFill="1" applyBorder="1"/>
    <xf numFmtId="0" fontId="5" fillId="9" borderId="2" xfId="0" applyFont="1" applyFill="1" applyBorder="1" applyAlignment="1">
      <alignment horizontal="left"/>
    </xf>
    <xf numFmtId="0" fontId="0" fillId="9" borderId="15" xfId="0" applyFill="1" applyBorder="1"/>
    <xf numFmtId="0" fontId="0" fillId="9" borderId="3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5" fillId="20" borderId="2" xfId="0" applyFont="1" applyFill="1" applyBorder="1" applyAlignment="1">
      <alignment horizontal="left"/>
    </xf>
    <xf numFmtId="0" fontId="0" fillId="20" borderId="15" xfId="0" applyFill="1" applyBorder="1"/>
    <xf numFmtId="0" fontId="0" fillId="20" borderId="3" xfId="0" applyFill="1" applyBorder="1"/>
    <xf numFmtId="0" fontId="1" fillId="20" borderId="1" xfId="0" applyFont="1" applyFill="1" applyBorder="1"/>
    <xf numFmtId="2" fontId="1" fillId="20" borderId="1" xfId="0" applyNumberFormat="1" applyFont="1" applyFill="1" applyBorder="1"/>
    <xf numFmtId="0" fontId="0" fillId="16" borderId="15" xfId="0" applyFill="1" applyBorder="1"/>
    <xf numFmtId="0" fontId="0" fillId="16" borderId="3" xfId="0" applyFill="1" applyBorder="1"/>
    <xf numFmtId="0" fontId="1" fillId="16" borderId="1" xfId="0" applyFont="1" applyFill="1" applyBorder="1"/>
    <xf numFmtId="2" fontId="1" fillId="16" borderId="1" xfId="0" applyNumberFormat="1" applyFont="1" applyFill="1" applyBorder="1"/>
    <xf numFmtId="0" fontId="5" fillId="21" borderId="2" xfId="0" applyFont="1" applyFill="1" applyBorder="1" applyAlignment="1">
      <alignment horizontal="left"/>
    </xf>
    <xf numFmtId="0" fontId="0" fillId="21" borderId="15" xfId="0" applyFill="1" applyBorder="1"/>
    <xf numFmtId="0" fontId="0" fillId="21" borderId="3" xfId="0" applyFill="1" applyBorder="1"/>
    <xf numFmtId="0" fontId="1" fillId="21" borderId="1" xfId="0" applyFont="1" applyFill="1" applyBorder="1"/>
    <xf numFmtId="2" fontId="1" fillId="21" borderId="1" xfId="0" applyNumberFormat="1" applyFont="1" applyFill="1" applyBorder="1"/>
    <xf numFmtId="0" fontId="5" fillId="22" borderId="2" xfId="0" applyFont="1" applyFill="1" applyBorder="1" applyAlignment="1">
      <alignment horizontal="left"/>
    </xf>
    <xf numFmtId="0" fontId="0" fillId="22" borderId="15" xfId="0" applyFill="1" applyBorder="1"/>
    <xf numFmtId="0" fontId="0" fillId="22" borderId="3" xfId="0" applyFill="1" applyBorder="1"/>
    <xf numFmtId="2" fontId="1" fillId="22" borderId="1" xfId="0" applyNumberFormat="1" applyFont="1" applyFill="1" applyBorder="1"/>
    <xf numFmtId="0" fontId="1" fillId="22" borderId="1" xfId="0" applyFont="1" applyFill="1" applyBorder="1"/>
    <xf numFmtId="0" fontId="16" fillId="15" borderId="2" xfId="0" applyFont="1" applyFill="1" applyBorder="1" applyAlignment="1">
      <alignment horizontal="left"/>
    </xf>
    <xf numFmtId="0" fontId="17" fillId="15" borderId="15" xfId="0" applyFont="1" applyFill="1" applyBorder="1"/>
    <xf numFmtId="0" fontId="17" fillId="15" borderId="3" xfId="0" applyFont="1" applyFill="1" applyBorder="1"/>
    <xf numFmtId="0" fontId="18" fillId="15" borderId="1" xfId="0" applyFont="1" applyFill="1" applyBorder="1"/>
    <xf numFmtId="4" fontId="18" fillId="15" borderId="1" xfId="0" applyNumberFormat="1" applyFont="1" applyFill="1" applyBorder="1"/>
    <xf numFmtId="2" fontId="18" fillId="15" borderId="1" xfId="0" applyNumberFormat="1" applyFont="1" applyFill="1" applyBorder="1"/>
    <xf numFmtId="2" fontId="1" fillId="9" borderId="1" xfId="0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left"/>
    </xf>
    <xf numFmtId="49" fontId="5" fillId="18" borderId="4" xfId="0" applyNumberFormat="1" applyFont="1" applyFill="1" applyBorder="1" applyAlignment="1">
      <alignment horizontal="center" vertical="center" wrapText="1"/>
    </xf>
    <xf numFmtId="49" fontId="5" fillId="18" borderId="11" xfId="0" applyNumberFormat="1" applyFont="1" applyFill="1" applyBorder="1" applyAlignment="1">
      <alignment horizontal="center" vertical="center" wrapText="1"/>
    </xf>
    <xf numFmtId="49" fontId="5" fillId="18" borderId="14" xfId="0" applyNumberFormat="1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/>
    </xf>
    <xf numFmtId="0" fontId="5" fillId="18" borderId="9" xfId="0" applyFont="1" applyFill="1" applyBorder="1" applyAlignment="1">
      <alignment horizontal="center"/>
    </xf>
    <xf numFmtId="0" fontId="5" fillId="18" borderId="12" xfId="0" applyFont="1" applyFill="1" applyBorder="1" applyAlignment="1">
      <alignment horizontal="center"/>
    </xf>
    <xf numFmtId="0" fontId="5" fillId="18" borderId="7" xfId="0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/>
    </xf>
    <xf numFmtId="49" fontId="5" fillId="18" borderId="7" xfId="0" applyNumberFormat="1" applyFont="1" applyFill="1" applyBorder="1" applyAlignment="1">
      <alignment horizontal="center" vertical="center" wrapText="1"/>
    </xf>
    <xf numFmtId="49" fontId="5" fillId="18" borderId="0" xfId="0" applyNumberFormat="1" applyFont="1" applyFill="1" applyBorder="1" applyAlignment="1">
      <alignment horizontal="center" vertical="center" wrapText="1"/>
    </xf>
    <xf numFmtId="49" fontId="5" fillId="18" borderId="13" xfId="0" applyNumberFormat="1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/>
    </xf>
    <xf numFmtId="0" fontId="5" fillId="18" borderId="10" xfId="0" applyFont="1" applyFill="1" applyBorder="1" applyAlignment="1">
      <alignment horizontal="center"/>
    </xf>
    <xf numFmtId="0" fontId="5" fillId="18" borderId="5" xfId="0" applyFont="1" applyFill="1" applyBorder="1" applyAlignment="1">
      <alignment horizontal="center"/>
    </xf>
  </cellXfs>
  <cellStyles count="4">
    <cellStyle name="Čiarka" xfId="3" builtinId="3"/>
    <cellStyle name="Čiarka 2" xfId="2"/>
    <cellStyle name="Normálne" xfId="0" builtinId="0"/>
    <cellStyle name="Normálne 2" xfId="1"/>
  </cellStyles>
  <dxfs count="0"/>
  <tableStyles count="0" defaultTableStyle="TableStyleMedium2" defaultPivotStyle="PivotStyleLight16"/>
  <colors>
    <mruColors>
      <color rgb="FFFF66CC"/>
      <color rgb="FFCC99FF"/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28576</xdr:rowOff>
    </xdr:from>
    <xdr:to>
      <xdr:col>2</xdr:col>
      <xdr:colOff>4238625</xdr:colOff>
      <xdr:row>3</xdr:row>
      <xdr:rowOff>276225</xdr:rowOff>
    </xdr:to>
    <xdr:sp macro="" textlink="">
      <xdr:nvSpPr>
        <xdr:cNvPr id="3" name="BlokTextu 2"/>
        <xdr:cNvSpPr txBox="1"/>
      </xdr:nvSpPr>
      <xdr:spPr>
        <a:xfrm>
          <a:off x="1905000" y="771526"/>
          <a:ext cx="4200525" cy="24764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38100</xdr:colOff>
      <xdr:row>3</xdr:row>
      <xdr:rowOff>28576</xdr:rowOff>
    </xdr:from>
    <xdr:to>
      <xdr:col>2</xdr:col>
      <xdr:colOff>4238625</xdr:colOff>
      <xdr:row>3</xdr:row>
      <xdr:rowOff>276225</xdr:rowOff>
    </xdr:to>
    <xdr:sp macro="" textlink="">
      <xdr:nvSpPr>
        <xdr:cNvPr id="4" name="BlokTextu 3"/>
        <xdr:cNvSpPr txBox="1"/>
      </xdr:nvSpPr>
      <xdr:spPr>
        <a:xfrm>
          <a:off x="1905000" y="771526"/>
          <a:ext cx="4200525" cy="24764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2</xdr:row>
      <xdr:rowOff>28576</xdr:rowOff>
    </xdr:from>
    <xdr:to>
      <xdr:col>2</xdr:col>
      <xdr:colOff>4029075</xdr:colOff>
      <xdr:row>2</xdr:row>
      <xdr:rowOff>257175</xdr:rowOff>
    </xdr:to>
    <xdr:sp macro="" textlink="">
      <xdr:nvSpPr>
        <xdr:cNvPr id="3" name="BlokTextu 2"/>
        <xdr:cNvSpPr txBox="1"/>
      </xdr:nvSpPr>
      <xdr:spPr>
        <a:xfrm>
          <a:off x="1914525" y="771526"/>
          <a:ext cx="3981450" cy="22859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28576</xdr:rowOff>
    </xdr:from>
    <xdr:to>
      <xdr:col>1</xdr:col>
      <xdr:colOff>4029075</xdr:colOff>
      <xdr:row>2</xdr:row>
      <xdr:rowOff>257175</xdr:rowOff>
    </xdr:to>
    <xdr:sp macro="" textlink="">
      <xdr:nvSpPr>
        <xdr:cNvPr id="3" name="BlokTextu 2"/>
        <xdr:cNvSpPr txBox="1"/>
      </xdr:nvSpPr>
      <xdr:spPr>
        <a:xfrm>
          <a:off x="1914525" y="771526"/>
          <a:ext cx="3981450" cy="228599"/>
        </a:xfrm>
        <a:prstGeom prst="rect">
          <a:avLst/>
        </a:prstGeom>
        <a:gradFill flip="none" rotWithShape="1">
          <a:gsLst>
            <a:gs pos="0">
              <a:schemeClr val="accent2">
                <a:lumMod val="0"/>
                <a:lumOff val="100000"/>
              </a:schemeClr>
            </a:gs>
            <a:gs pos="35000">
              <a:schemeClr val="accent2">
                <a:lumMod val="0"/>
                <a:lumOff val="100000"/>
              </a:schemeClr>
            </a:gs>
            <a:gs pos="100000">
              <a:schemeClr val="accent2">
                <a:lumMod val="100000"/>
              </a:schemeClr>
            </a:gs>
          </a:gsLst>
          <a:path path="rect">
            <a:fillToRect l="100000" t="100000"/>
          </a:path>
          <a:tileRect r="-100000" b="-10000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Výdavky</a:t>
          </a:r>
          <a:endParaRPr lang="sk-SK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B7" sqref="B7"/>
    </sheetView>
  </sheetViews>
  <sheetFormatPr defaultRowHeight="15" x14ac:dyDescent="0.25"/>
  <cols>
    <col min="1" max="1" width="56.140625" customWidth="1"/>
    <col min="3" max="3" width="13.5703125" customWidth="1"/>
    <col min="4" max="4" width="14.140625" customWidth="1"/>
    <col min="5" max="5" width="10.85546875" customWidth="1"/>
    <col min="6" max="6" width="12.5703125" customWidth="1"/>
    <col min="7" max="7" width="11.5703125" customWidth="1"/>
    <col min="8" max="8" width="11.42578125" customWidth="1"/>
    <col min="9" max="9" width="10.140625" customWidth="1"/>
  </cols>
  <sheetData>
    <row r="1" spans="1:9" ht="27.75" x14ac:dyDescent="0.4">
      <c r="A1" s="1" t="s">
        <v>383</v>
      </c>
      <c r="B1" s="2"/>
      <c r="C1" s="3"/>
      <c r="D1" s="4"/>
      <c r="E1" s="5"/>
      <c r="F1" s="6"/>
    </row>
    <row r="2" spans="1:9" ht="28.5" thickBot="1" x14ac:dyDescent="0.45">
      <c r="A2" s="5"/>
      <c r="B2" s="7"/>
      <c r="C2" s="5"/>
      <c r="D2" s="5"/>
      <c r="E2" s="1"/>
      <c r="F2" s="3"/>
      <c r="G2" s="4"/>
      <c r="H2" s="5"/>
      <c r="I2" s="6"/>
    </row>
    <row r="3" spans="1:9" ht="45" thickTop="1" thickBot="1" x14ac:dyDescent="0.3">
      <c r="A3" s="38" t="s">
        <v>0</v>
      </c>
      <c r="B3" s="38" t="s">
        <v>1</v>
      </c>
      <c r="C3" s="39" t="s">
        <v>2</v>
      </c>
      <c r="D3" s="39" t="s">
        <v>99</v>
      </c>
      <c r="E3" s="39" t="s">
        <v>100</v>
      </c>
      <c r="F3" s="39" t="s">
        <v>101</v>
      </c>
      <c r="G3" s="39" t="s">
        <v>3</v>
      </c>
      <c r="H3" s="39" t="s">
        <v>4</v>
      </c>
      <c r="I3" s="39" t="s">
        <v>102</v>
      </c>
    </row>
    <row r="4" spans="1:9" ht="16.5" thickTop="1" thickBot="1" x14ac:dyDescent="0.3">
      <c r="A4" s="41" t="s">
        <v>5</v>
      </c>
      <c r="B4" s="42">
        <v>41</v>
      </c>
      <c r="C4" s="43">
        <v>85793.25</v>
      </c>
      <c r="D4" s="43">
        <v>89630.21</v>
      </c>
      <c r="E4" s="43">
        <v>86215</v>
      </c>
      <c r="F4" s="43">
        <v>96042</v>
      </c>
      <c r="G4" s="43">
        <v>97540</v>
      </c>
      <c r="H4" s="43">
        <v>97540</v>
      </c>
      <c r="I4" s="43">
        <v>97540</v>
      </c>
    </row>
    <row r="5" spans="1:9" ht="16.5" thickTop="1" thickBot="1" x14ac:dyDescent="0.3">
      <c r="A5" s="8" t="s">
        <v>6</v>
      </c>
      <c r="B5" s="9">
        <v>41</v>
      </c>
      <c r="C5" s="10">
        <v>75121.36</v>
      </c>
      <c r="D5" s="10">
        <v>80258.41</v>
      </c>
      <c r="E5" s="10">
        <v>76630</v>
      </c>
      <c r="F5" s="10">
        <v>84302</v>
      </c>
      <c r="G5" s="10">
        <v>84950</v>
      </c>
      <c r="H5" s="10">
        <v>84950</v>
      </c>
      <c r="I5" s="10">
        <v>84950</v>
      </c>
    </row>
    <row r="6" spans="1:9" ht="16.5" thickTop="1" thickBot="1" x14ac:dyDescent="0.3">
      <c r="A6" s="11" t="s">
        <v>7</v>
      </c>
      <c r="B6" s="12">
        <v>41</v>
      </c>
      <c r="C6" s="13">
        <v>58445.68</v>
      </c>
      <c r="D6" s="13">
        <v>63680.5</v>
      </c>
      <c r="E6" s="13">
        <v>60000</v>
      </c>
      <c r="F6" s="13">
        <v>67352</v>
      </c>
      <c r="G6" s="13">
        <v>68000</v>
      </c>
      <c r="H6" s="13">
        <v>68000</v>
      </c>
      <c r="I6" s="13">
        <v>68000</v>
      </c>
    </row>
    <row r="7" spans="1:9" ht="16.5" thickTop="1" thickBot="1" x14ac:dyDescent="0.3">
      <c r="A7" s="14" t="s">
        <v>8</v>
      </c>
      <c r="B7" s="15">
        <v>41</v>
      </c>
      <c r="C7" s="16">
        <v>58445.68</v>
      </c>
      <c r="D7" s="16">
        <v>63680.5</v>
      </c>
      <c r="E7" s="16">
        <v>60000</v>
      </c>
      <c r="F7" s="16">
        <v>67352</v>
      </c>
      <c r="G7" s="16">
        <v>68000</v>
      </c>
      <c r="H7" s="16">
        <v>68000</v>
      </c>
      <c r="I7" s="16">
        <v>68000</v>
      </c>
    </row>
    <row r="8" spans="1:9" ht="16.5" thickTop="1" thickBot="1" x14ac:dyDescent="0.3">
      <c r="A8" s="17" t="s">
        <v>9</v>
      </c>
      <c r="B8" s="12">
        <v>41</v>
      </c>
      <c r="C8" s="13">
        <v>11638.68</v>
      </c>
      <c r="D8" s="13">
        <v>11627.91</v>
      </c>
      <c r="E8" s="13">
        <v>11510</v>
      </c>
      <c r="F8" s="13">
        <v>11510</v>
      </c>
      <c r="G8" s="13">
        <v>11510</v>
      </c>
      <c r="H8" s="13">
        <v>11510</v>
      </c>
      <c r="I8" s="13">
        <v>11510</v>
      </c>
    </row>
    <row r="9" spans="1:9" ht="16.5" thickTop="1" thickBot="1" x14ac:dyDescent="0.3">
      <c r="A9" s="14" t="s">
        <v>10</v>
      </c>
      <c r="B9" s="15">
        <v>41</v>
      </c>
      <c r="C9" s="18">
        <v>9188.34</v>
      </c>
      <c r="D9" s="18">
        <v>9154.73</v>
      </c>
      <c r="E9" s="18">
        <v>9100</v>
      </c>
      <c r="F9" s="18">
        <v>9100</v>
      </c>
      <c r="G9" s="18">
        <v>9100</v>
      </c>
      <c r="H9" s="18">
        <v>9100</v>
      </c>
      <c r="I9" s="18">
        <v>9100</v>
      </c>
    </row>
    <row r="10" spans="1:9" ht="16.5" thickTop="1" thickBot="1" x14ac:dyDescent="0.3">
      <c r="A10" s="19" t="s">
        <v>11</v>
      </c>
      <c r="B10" s="20">
        <v>41</v>
      </c>
      <c r="C10" s="16">
        <v>8080.48</v>
      </c>
      <c r="D10" s="16">
        <v>8085.17</v>
      </c>
      <c r="E10" s="16">
        <v>8000</v>
      </c>
      <c r="F10" s="16">
        <v>8000</v>
      </c>
      <c r="G10" s="16">
        <v>8000</v>
      </c>
      <c r="H10" s="16">
        <v>8000</v>
      </c>
      <c r="I10" s="16">
        <v>8000</v>
      </c>
    </row>
    <row r="11" spans="1:9" ht="16.5" thickTop="1" thickBot="1" x14ac:dyDescent="0.3">
      <c r="A11" s="19" t="s">
        <v>12</v>
      </c>
      <c r="B11" s="20">
        <v>41</v>
      </c>
      <c r="C11" s="16">
        <v>1107.8599999999999</v>
      </c>
      <c r="D11" s="16">
        <v>1069.56</v>
      </c>
      <c r="E11" s="16">
        <v>1100</v>
      </c>
      <c r="F11" s="16">
        <v>1100</v>
      </c>
      <c r="G11" s="16">
        <v>1100</v>
      </c>
      <c r="H11" s="16">
        <v>1100</v>
      </c>
      <c r="I11" s="16">
        <v>1100</v>
      </c>
    </row>
    <row r="12" spans="1:9" ht="16.5" thickTop="1" thickBot="1" x14ac:dyDescent="0.3">
      <c r="A12" s="14" t="s">
        <v>13</v>
      </c>
      <c r="B12" s="15">
        <v>41</v>
      </c>
      <c r="C12" s="18">
        <v>2439.16</v>
      </c>
      <c r="D12" s="18">
        <v>2462</v>
      </c>
      <c r="E12" s="18">
        <v>2400</v>
      </c>
      <c r="F12" s="18">
        <v>2400</v>
      </c>
      <c r="G12" s="18">
        <v>2400</v>
      </c>
      <c r="H12" s="18">
        <v>2400</v>
      </c>
      <c r="I12" s="18">
        <v>2400</v>
      </c>
    </row>
    <row r="13" spans="1:9" ht="16.5" thickTop="1" thickBot="1" x14ac:dyDescent="0.3">
      <c r="A13" s="19" t="s">
        <v>14</v>
      </c>
      <c r="B13" s="20">
        <v>41</v>
      </c>
      <c r="C13" s="16">
        <v>590.23</v>
      </c>
      <c r="D13" s="16">
        <v>593.80999999999995</v>
      </c>
      <c r="E13" s="16">
        <v>500</v>
      </c>
      <c r="F13" s="16">
        <v>500</v>
      </c>
      <c r="G13" s="16">
        <v>500</v>
      </c>
      <c r="H13" s="16">
        <v>500</v>
      </c>
      <c r="I13" s="16">
        <v>500</v>
      </c>
    </row>
    <row r="14" spans="1:9" ht="16.5" thickTop="1" thickBot="1" x14ac:dyDescent="0.3">
      <c r="A14" s="19" t="s">
        <v>15</v>
      </c>
      <c r="B14" s="20">
        <v>41</v>
      </c>
      <c r="C14" s="16">
        <v>1848.93</v>
      </c>
      <c r="D14" s="16">
        <v>1868.19</v>
      </c>
      <c r="E14" s="16">
        <v>1900</v>
      </c>
      <c r="F14" s="16">
        <v>1900</v>
      </c>
      <c r="G14" s="16">
        <v>1900</v>
      </c>
      <c r="H14" s="16">
        <v>1900</v>
      </c>
      <c r="I14" s="16">
        <v>1900</v>
      </c>
    </row>
    <row r="15" spans="1:9" ht="16.5" thickTop="1" thickBot="1" x14ac:dyDescent="0.3">
      <c r="A15" s="14" t="s">
        <v>16</v>
      </c>
      <c r="B15" s="15">
        <v>41</v>
      </c>
      <c r="C15" s="18">
        <v>11.18</v>
      </c>
      <c r="D15" s="18">
        <v>11.18</v>
      </c>
      <c r="E15" s="18">
        <v>10</v>
      </c>
      <c r="F15" s="18">
        <v>10</v>
      </c>
      <c r="G15" s="18">
        <v>10</v>
      </c>
      <c r="H15" s="18">
        <v>10</v>
      </c>
      <c r="I15" s="18">
        <v>10</v>
      </c>
    </row>
    <row r="16" spans="1:9" ht="16.5" thickTop="1" thickBot="1" x14ac:dyDescent="0.3">
      <c r="A16" s="11" t="s">
        <v>17</v>
      </c>
      <c r="B16" s="12">
        <v>41</v>
      </c>
      <c r="C16" s="13">
        <v>5037</v>
      </c>
      <c r="D16" s="13">
        <v>4950</v>
      </c>
      <c r="E16" s="13">
        <v>5120</v>
      </c>
      <c r="F16" s="13">
        <v>5440</v>
      </c>
      <c r="G16" s="13">
        <v>5440</v>
      </c>
      <c r="H16" s="13">
        <v>5440</v>
      </c>
      <c r="I16" s="13">
        <v>5440</v>
      </c>
    </row>
    <row r="17" spans="1:9" ht="16.5" thickTop="1" thickBot="1" x14ac:dyDescent="0.3">
      <c r="A17" s="21" t="s">
        <v>18</v>
      </c>
      <c r="B17" s="22">
        <v>41</v>
      </c>
      <c r="C17" s="23">
        <f>C18+C21+C22+C23</f>
        <v>5037</v>
      </c>
      <c r="D17" s="23">
        <v>4950</v>
      </c>
      <c r="E17" s="23">
        <v>5120</v>
      </c>
      <c r="F17" s="23">
        <f>F18+F21+F22+F23</f>
        <v>5440</v>
      </c>
      <c r="G17" s="23">
        <v>5440</v>
      </c>
      <c r="H17" s="23">
        <v>5440</v>
      </c>
      <c r="I17" s="23">
        <v>5440</v>
      </c>
    </row>
    <row r="18" spans="1:9" ht="16.5" thickTop="1" thickBot="1" x14ac:dyDescent="0.3">
      <c r="A18" s="14" t="s">
        <v>19</v>
      </c>
      <c r="B18" s="15">
        <v>41</v>
      </c>
      <c r="C18" s="18">
        <v>150</v>
      </c>
      <c r="D18" s="18">
        <v>158</v>
      </c>
      <c r="E18" s="18">
        <v>150</v>
      </c>
      <c r="F18" s="18">
        <v>170</v>
      </c>
      <c r="G18" s="18">
        <v>170</v>
      </c>
      <c r="H18" s="18">
        <v>170</v>
      </c>
      <c r="I18" s="18">
        <v>170</v>
      </c>
    </row>
    <row r="19" spans="1:9" ht="16.5" thickTop="1" thickBot="1" x14ac:dyDescent="0.3">
      <c r="A19" s="19" t="s">
        <v>20</v>
      </c>
      <c r="B19" s="20">
        <v>41</v>
      </c>
      <c r="C19" s="16">
        <v>6</v>
      </c>
      <c r="D19" s="16">
        <v>6</v>
      </c>
      <c r="E19" s="16">
        <v>10</v>
      </c>
      <c r="F19" s="16">
        <v>10</v>
      </c>
      <c r="G19" s="16">
        <v>10</v>
      </c>
      <c r="H19" s="16">
        <v>10</v>
      </c>
      <c r="I19" s="16">
        <v>10</v>
      </c>
    </row>
    <row r="20" spans="1:9" ht="16.5" thickTop="1" thickBot="1" x14ac:dyDescent="0.3">
      <c r="A20" s="19" t="s">
        <v>21</v>
      </c>
      <c r="B20" s="20">
        <v>41</v>
      </c>
      <c r="C20" s="16">
        <v>144</v>
      </c>
      <c r="D20" s="16">
        <v>152</v>
      </c>
      <c r="E20" s="16">
        <v>140</v>
      </c>
      <c r="F20" s="16">
        <v>160</v>
      </c>
      <c r="G20" s="16">
        <v>160</v>
      </c>
      <c r="H20" s="16">
        <v>160</v>
      </c>
      <c r="I20" s="16">
        <v>160</v>
      </c>
    </row>
    <row r="21" spans="1:9" ht="16.5" thickTop="1" thickBot="1" x14ac:dyDescent="0.3">
      <c r="A21" s="14" t="s">
        <v>22</v>
      </c>
      <c r="B21" s="15">
        <v>41</v>
      </c>
      <c r="C21" s="18">
        <v>67</v>
      </c>
      <c r="D21" s="18">
        <v>67</v>
      </c>
      <c r="E21" s="18">
        <v>70</v>
      </c>
      <c r="F21" s="18">
        <v>70</v>
      </c>
      <c r="G21" s="18">
        <v>70</v>
      </c>
      <c r="H21" s="18">
        <v>70</v>
      </c>
      <c r="I21" s="18">
        <v>70</v>
      </c>
    </row>
    <row r="22" spans="1:9" ht="16.5" thickTop="1" thickBot="1" x14ac:dyDescent="0.3">
      <c r="A22" s="14" t="s">
        <v>23</v>
      </c>
      <c r="B22" s="15">
        <v>41</v>
      </c>
      <c r="C22" s="18">
        <v>182.5</v>
      </c>
      <c r="D22" s="18">
        <v>182.5</v>
      </c>
      <c r="E22" s="18">
        <v>200</v>
      </c>
      <c r="F22" s="18">
        <v>200</v>
      </c>
      <c r="G22" s="18">
        <v>200</v>
      </c>
      <c r="H22" s="18">
        <v>200</v>
      </c>
      <c r="I22" s="18">
        <v>200</v>
      </c>
    </row>
    <row r="23" spans="1:9" ht="16.5" thickTop="1" thickBot="1" x14ac:dyDescent="0.3">
      <c r="A23" s="24" t="s">
        <v>24</v>
      </c>
      <c r="B23" s="25">
        <v>41</v>
      </c>
      <c r="C23" s="18">
        <v>4637.5</v>
      </c>
      <c r="D23" s="18">
        <v>4542.5</v>
      </c>
      <c r="E23" s="18">
        <v>4700</v>
      </c>
      <c r="F23" s="18">
        <v>5000</v>
      </c>
      <c r="G23" s="18">
        <v>5000</v>
      </c>
      <c r="H23" s="18">
        <v>5000</v>
      </c>
      <c r="I23" s="18">
        <v>5000</v>
      </c>
    </row>
    <row r="24" spans="1:9" ht="16.5" thickTop="1" thickBot="1" x14ac:dyDescent="0.3">
      <c r="A24" s="19" t="s">
        <v>25</v>
      </c>
      <c r="B24" s="20">
        <v>41</v>
      </c>
      <c r="C24" s="16">
        <v>500</v>
      </c>
      <c r="D24" s="16">
        <v>500</v>
      </c>
      <c r="E24" s="16">
        <v>500</v>
      </c>
      <c r="F24" s="16">
        <v>500</v>
      </c>
      <c r="G24" s="16">
        <v>500</v>
      </c>
      <c r="H24" s="16">
        <v>500</v>
      </c>
      <c r="I24" s="16">
        <v>500</v>
      </c>
    </row>
    <row r="25" spans="1:9" ht="16.5" thickTop="1" thickBot="1" x14ac:dyDescent="0.3">
      <c r="A25" s="19" t="s">
        <v>26</v>
      </c>
      <c r="B25" s="20">
        <v>41</v>
      </c>
      <c r="C25" s="16">
        <v>4137.5</v>
      </c>
      <c r="D25" s="16">
        <v>4042.5</v>
      </c>
      <c r="E25" s="16">
        <v>4200</v>
      </c>
      <c r="F25" s="16">
        <v>4500</v>
      </c>
      <c r="G25" s="16">
        <v>4500</v>
      </c>
      <c r="H25" s="16">
        <v>4500</v>
      </c>
      <c r="I25" s="16">
        <v>4500</v>
      </c>
    </row>
    <row r="26" spans="1:9" ht="16.5" thickTop="1" thickBot="1" x14ac:dyDescent="0.3">
      <c r="A26" s="26" t="s">
        <v>27</v>
      </c>
      <c r="B26" s="9">
        <v>41</v>
      </c>
      <c r="C26" s="10">
        <v>8234.67</v>
      </c>
      <c r="D26" s="10">
        <v>6623.3</v>
      </c>
      <c r="E26" s="10">
        <v>7400</v>
      </c>
      <c r="F26" s="10">
        <v>10355</v>
      </c>
      <c r="G26" s="10">
        <v>10365</v>
      </c>
      <c r="H26" s="10">
        <v>10365</v>
      </c>
      <c r="I26" s="10">
        <v>10365</v>
      </c>
    </row>
    <row r="27" spans="1:9" ht="16.5" thickTop="1" thickBot="1" x14ac:dyDescent="0.3">
      <c r="A27" s="27" t="s">
        <v>28</v>
      </c>
      <c r="B27" s="28">
        <v>41</v>
      </c>
      <c r="C27" s="29">
        <v>5725.97</v>
      </c>
      <c r="D27" s="29">
        <v>4153.5</v>
      </c>
      <c r="E27" s="29">
        <v>4010</v>
      </c>
      <c r="F27" s="29">
        <v>6660</v>
      </c>
      <c r="G27" s="29">
        <v>6510</v>
      </c>
      <c r="H27" s="29">
        <v>6510</v>
      </c>
      <c r="I27" s="29">
        <v>6510</v>
      </c>
    </row>
    <row r="28" spans="1:9" ht="16.5" thickTop="1" thickBot="1" x14ac:dyDescent="0.3">
      <c r="A28" s="30" t="s">
        <v>29</v>
      </c>
      <c r="B28" s="31">
        <v>41</v>
      </c>
      <c r="C28" s="32">
        <f>C29+C33+C39</f>
        <v>5725.9699999999993</v>
      </c>
      <c r="D28" s="32">
        <v>4153.5</v>
      </c>
      <c r="E28" s="32">
        <v>4010</v>
      </c>
      <c r="F28" s="32">
        <f>F29+F33+F39</f>
        <v>6660</v>
      </c>
      <c r="G28" s="32">
        <f>G29+G33+G39</f>
        <v>6510</v>
      </c>
      <c r="H28" s="32">
        <f>H29+H33+H39</f>
        <v>6510</v>
      </c>
      <c r="I28" s="32">
        <f>I29+I33+I39</f>
        <v>6510</v>
      </c>
    </row>
    <row r="29" spans="1:9" ht="16.5" thickTop="1" thickBot="1" x14ac:dyDescent="0.3">
      <c r="A29" s="14" t="s">
        <v>30</v>
      </c>
      <c r="B29" s="15">
        <v>41</v>
      </c>
      <c r="C29" s="18">
        <v>2798.93</v>
      </c>
      <c r="D29" s="18">
        <v>2806.46</v>
      </c>
      <c r="E29" s="18">
        <v>2760</v>
      </c>
      <c r="F29" s="18">
        <v>2760</v>
      </c>
      <c r="G29" s="18">
        <v>2760</v>
      </c>
      <c r="H29" s="18">
        <v>2760</v>
      </c>
      <c r="I29" s="18">
        <v>2760</v>
      </c>
    </row>
    <row r="30" spans="1:9" ht="16.5" thickTop="1" thickBot="1" x14ac:dyDescent="0.3">
      <c r="A30" s="19" t="s">
        <v>31</v>
      </c>
      <c r="B30" s="20">
        <v>41</v>
      </c>
      <c r="C30" s="16">
        <v>2700</v>
      </c>
      <c r="D30" s="16">
        <v>2700</v>
      </c>
      <c r="E30" s="16">
        <v>2700</v>
      </c>
      <c r="F30" s="16">
        <v>2700</v>
      </c>
      <c r="G30" s="16">
        <v>2700</v>
      </c>
      <c r="H30" s="16">
        <v>2700</v>
      </c>
      <c r="I30" s="16">
        <v>2700</v>
      </c>
    </row>
    <row r="31" spans="1:9" ht="16.5" thickTop="1" thickBot="1" x14ac:dyDescent="0.3">
      <c r="A31" s="19" t="s">
        <v>32</v>
      </c>
      <c r="B31" s="20">
        <v>41</v>
      </c>
      <c r="C31" s="16">
        <v>93.4</v>
      </c>
      <c r="D31" s="16">
        <v>100.93</v>
      </c>
      <c r="E31" s="16">
        <v>50</v>
      </c>
      <c r="F31" s="16">
        <v>50</v>
      </c>
      <c r="G31" s="16">
        <v>50</v>
      </c>
      <c r="H31" s="16">
        <v>50</v>
      </c>
      <c r="I31" s="16">
        <v>50</v>
      </c>
    </row>
    <row r="32" spans="1:9" ht="16.5" thickTop="1" thickBot="1" x14ac:dyDescent="0.3">
      <c r="A32" s="19" t="s">
        <v>33</v>
      </c>
      <c r="B32" s="20">
        <v>41</v>
      </c>
      <c r="C32" s="16">
        <v>5.53</v>
      </c>
      <c r="D32" s="16">
        <v>5.53</v>
      </c>
      <c r="E32" s="16">
        <v>10</v>
      </c>
      <c r="F32" s="16">
        <v>10</v>
      </c>
      <c r="G32" s="16">
        <v>10</v>
      </c>
      <c r="H32" s="16">
        <v>10</v>
      </c>
      <c r="I32" s="16">
        <v>10</v>
      </c>
    </row>
    <row r="33" spans="1:9" ht="16.5" thickTop="1" thickBot="1" x14ac:dyDescent="0.3">
      <c r="A33" s="14" t="s">
        <v>34</v>
      </c>
      <c r="B33" s="15">
        <v>41</v>
      </c>
      <c r="C33" s="18">
        <f>C34+C35+C36+C38</f>
        <v>2927.04</v>
      </c>
      <c r="D33" s="18">
        <v>1347.04</v>
      </c>
      <c r="E33" s="18">
        <v>1200</v>
      </c>
      <c r="F33" s="18">
        <v>3850</v>
      </c>
      <c r="G33" s="18">
        <v>3700</v>
      </c>
      <c r="H33" s="18">
        <v>3700</v>
      </c>
      <c r="I33" s="18">
        <v>3700</v>
      </c>
    </row>
    <row r="34" spans="1:9" ht="16.5" thickTop="1" thickBot="1" x14ac:dyDescent="0.3">
      <c r="A34" s="19" t="s">
        <v>35</v>
      </c>
      <c r="B34" s="20">
        <v>41</v>
      </c>
      <c r="C34" s="16">
        <v>519.24</v>
      </c>
      <c r="D34" s="16">
        <v>519.24</v>
      </c>
      <c r="E34" s="16">
        <v>450</v>
      </c>
      <c r="F34" s="16">
        <v>450</v>
      </c>
      <c r="G34" s="16">
        <v>300</v>
      </c>
      <c r="H34" s="16">
        <v>300</v>
      </c>
      <c r="I34" s="16">
        <v>300</v>
      </c>
    </row>
    <row r="35" spans="1:9" ht="16.5" thickTop="1" thickBot="1" x14ac:dyDescent="0.3">
      <c r="A35" s="19" t="s">
        <v>36</v>
      </c>
      <c r="B35" s="20">
        <v>41</v>
      </c>
      <c r="C35" s="16">
        <v>547.79999999999995</v>
      </c>
      <c r="D35" s="16">
        <v>547.79999999999995</v>
      </c>
      <c r="E35" s="16">
        <v>500</v>
      </c>
      <c r="F35" s="16">
        <v>1700</v>
      </c>
      <c r="G35" s="16">
        <v>1700</v>
      </c>
      <c r="H35" s="16">
        <v>1700</v>
      </c>
      <c r="I35" s="16">
        <v>1700</v>
      </c>
    </row>
    <row r="36" spans="1:9" ht="16.5" thickTop="1" thickBot="1" x14ac:dyDescent="0.3">
      <c r="A36" s="19" t="s">
        <v>37</v>
      </c>
      <c r="B36" s="20">
        <v>41</v>
      </c>
      <c r="C36" s="16">
        <v>1850</v>
      </c>
      <c r="D36" s="16">
        <v>260</v>
      </c>
      <c r="E36" s="16">
        <v>50</v>
      </c>
      <c r="F36" s="16">
        <v>1500</v>
      </c>
      <c r="G36" s="16">
        <v>1500</v>
      </c>
      <c r="H36" s="16">
        <v>1500</v>
      </c>
      <c r="I36" s="16">
        <v>1500</v>
      </c>
    </row>
    <row r="37" spans="1:9" ht="16.5" thickTop="1" thickBot="1" x14ac:dyDescent="0.3">
      <c r="A37" s="19" t="s">
        <v>38</v>
      </c>
      <c r="B37" s="20">
        <v>41</v>
      </c>
      <c r="C37" s="16">
        <v>0</v>
      </c>
      <c r="D37" s="16">
        <v>0</v>
      </c>
      <c r="E37" s="16">
        <v>100</v>
      </c>
      <c r="F37" s="16">
        <v>100</v>
      </c>
      <c r="G37" s="16">
        <v>100</v>
      </c>
      <c r="H37" s="16">
        <v>100</v>
      </c>
      <c r="I37" s="16">
        <v>100</v>
      </c>
    </row>
    <row r="38" spans="1:9" ht="16.5" thickTop="1" thickBot="1" x14ac:dyDescent="0.3">
      <c r="A38" s="19" t="s">
        <v>39</v>
      </c>
      <c r="B38" s="20">
        <v>41</v>
      </c>
      <c r="C38" s="16">
        <v>10</v>
      </c>
      <c r="D38" s="16">
        <v>20</v>
      </c>
      <c r="E38" s="16">
        <v>100</v>
      </c>
      <c r="F38" s="16">
        <v>100</v>
      </c>
      <c r="G38" s="16">
        <v>100</v>
      </c>
      <c r="H38" s="16">
        <v>100</v>
      </c>
      <c r="I38" s="16">
        <v>100</v>
      </c>
    </row>
    <row r="39" spans="1:9" ht="16.5" thickTop="1" thickBot="1" x14ac:dyDescent="0.3">
      <c r="A39" s="33" t="s">
        <v>40</v>
      </c>
      <c r="B39" s="34">
        <v>41</v>
      </c>
      <c r="C39" s="35">
        <v>0</v>
      </c>
      <c r="D39" s="35">
        <v>0</v>
      </c>
      <c r="E39" s="35">
        <v>50</v>
      </c>
      <c r="F39" s="35">
        <v>50</v>
      </c>
      <c r="G39" s="35">
        <v>50</v>
      </c>
      <c r="H39" s="35">
        <v>50</v>
      </c>
      <c r="I39" s="35">
        <v>50</v>
      </c>
    </row>
    <row r="40" spans="1:9" ht="16.5" thickTop="1" thickBot="1" x14ac:dyDescent="0.3">
      <c r="A40" s="19" t="s">
        <v>41</v>
      </c>
      <c r="B40" s="20">
        <v>41</v>
      </c>
      <c r="C40" s="16">
        <v>0</v>
      </c>
      <c r="D40" s="16">
        <v>0</v>
      </c>
      <c r="E40" s="16">
        <v>50</v>
      </c>
      <c r="F40" s="16">
        <v>50</v>
      </c>
      <c r="G40" s="16">
        <v>50</v>
      </c>
      <c r="H40" s="16">
        <v>50</v>
      </c>
      <c r="I40" s="16">
        <v>50</v>
      </c>
    </row>
    <row r="41" spans="1:9" ht="16.5" thickTop="1" thickBot="1" x14ac:dyDescent="0.3">
      <c r="A41" s="11" t="s">
        <v>42</v>
      </c>
      <c r="B41" s="12">
        <v>41</v>
      </c>
      <c r="C41" s="13">
        <v>2073.46</v>
      </c>
      <c r="D41" s="13">
        <v>1976.72</v>
      </c>
      <c r="E41" s="13">
        <v>2710</v>
      </c>
      <c r="F41" s="13">
        <v>2580</v>
      </c>
      <c r="G41" s="13">
        <v>2690</v>
      </c>
      <c r="H41" s="13">
        <v>2690</v>
      </c>
      <c r="I41" s="13">
        <v>2690</v>
      </c>
    </row>
    <row r="42" spans="1:9" ht="16.5" thickTop="1" thickBot="1" x14ac:dyDescent="0.3">
      <c r="A42" s="21" t="s">
        <v>43</v>
      </c>
      <c r="B42" s="22">
        <v>41</v>
      </c>
      <c r="C42" s="23">
        <v>512</v>
      </c>
      <c r="D42" s="23">
        <v>1123.5</v>
      </c>
      <c r="E42" s="23">
        <v>620</v>
      </c>
      <c r="F42" s="23">
        <v>620</v>
      </c>
      <c r="G42" s="23">
        <v>720</v>
      </c>
      <c r="H42" s="23">
        <v>720</v>
      </c>
      <c r="I42" s="23">
        <v>720</v>
      </c>
    </row>
    <row r="43" spans="1:9" ht="16.5" thickTop="1" thickBot="1" x14ac:dyDescent="0.3">
      <c r="A43" s="14" t="s">
        <v>44</v>
      </c>
      <c r="B43" s="15">
        <v>41</v>
      </c>
      <c r="C43" s="18">
        <f>C44+C45+C47+C48</f>
        <v>512</v>
      </c>
      <c r="D43" s="18">
        <v>1123.5</v>
      </c>
      <c r="E43" s="18">
        <v>620</v>
      </c>
      <c r="F43" s="18">
        <v>620</v>
      </c>
      <c r="G43" s="18">
        <f>G44+G45+G46+G47+G48</f>
        <v>720</v>
      </c>
      <c r="H43" s="18">
        <f>H44+H45+H46+H47+H48</f>
        <v>720</v>
      </c>
      <c r="I43" s="18">
        <f>I44+I45+I46+I47+I48</f>
        <v>720</v>
      </c>
    </row>
    <row r="44" spans="1:9" ht="16.5" thickTop="1" thickBot="1" x14ac:dyDescent="0.3">
      <c r="A44" s="19" t="s">
        <v>45</v>
      </c>
      <c r="B44" s="20">
        <v>41</v>
      </c>
      <c r="C44" s="16">
        <v>234</v>
      </c>
      <c r="D44" s="16">
        <v>412.5</v>
      </c>
      <c r="E44" s="16">
        <v>350</v>
      </c>
      <c r="F44" s="16">
        <v>350</v>
      </c>
      <c r="G44" s="16">
        <v>400</v>
      </c>
      <c r="H44" s="16">
        <v>400</v>
      </c>
      <c r="I44" s="16">
        <v>400</v>
      </c>
    </row>
    <row r="45" spans="1:9" ht="16.5" thickTop="1" thickBot="1" x14ac:dyDescent="0.3">
      <c r="A45" s="19" t="s">
        <v>46</v>
      </c>
      <c r="B45" s="20">
        <v>41</v>
      </c>
      <c r="C45" s="16">
        <v>110</v>
      </c>
      <c r="D45" s="16">
        <v>684.5</v>
      </c>
      <c r="E45" s="16">
        <v>100</v>
      </c>
      <c r="F45" s="16">
        <v>100</v>
      </c>
      <c r="G45" s="16">
        <v>100</v>
      </c>
      <c r="H45" s="16">
        <v>100</v>
      </c>
      <c r="I45" s="16">
        <v>100</v>
      </c>
    </row>
    <row r="46" spans="1:9" ht="16.5" thickTop="1" thickBot="1" x14ac:dyDescent="0.3">
      <c r="A46" s="19" t="s">
        <v>47</v>
      </c>
      <c r="B46" s="20">
        <v>41</v>
      </c>
      <c r="C46" s="16">
        <v>0</v>
      </c>
      <c r="D46" s="16">
        <v>10</v>
      </c>
      <c r="E46" s="16">
        <v>100</v>
      </c>
      <c r="F46" s="16">
        <v>100</v>
      </c>
      <c r="G46" s="16">
        <v>100</v>
      </c>
      <c r="H46" s="16">
        <v>100</v>
      </c>
      <c r="I46" s="16">
        <v>100</v>
      </c>
    </row>
    <row r="47" spans="1:9" ht="16.5" thickTop="1" thickBot="1" x14ac:dyDescent="0.3">
      <c r="A47" s="19" t="s">
        <v>48</v>
      </c>
      <c r="B47" s="20">
        <v>41</v>
      </c>
      <c r="C47" s="16">
        <v>68</v>
      </c>
      <c r="D47" s="16">
        <v>16.5</v>
      </c>
      <c r="E47" s="16">
        <v>70</v>
      </c>
      <c r="F47" s="16">
        <v>70</v>
      </c>
      <c r="G47" s="16">
        <v>70</v>
      </c>
      <c r="H47" s="16">
        <v>70</v>
      </c>
      <c r="I47" s="16">
        <v>70</v>
      </c>
    </row>
    <row r="48" spans="1:9" ht="16.5" thickTop="1" thickBot="1" x14ac:dyDescent="0.3">
      <c r="A48" s="19" t="s">
        <v>49</v>
      </c>
      <c r="B48" s="20">
        <v>41</v>
      </c>
      <c r="C48" s="16">
        <v>100</v>
      </c>
      <c r="D48" s="16">
        <v>0</v>
      </c>
      <c r="E48" s="16">
        <v>0</v>
      </c>
      <c r="F48" s="16">
        <v>0</v>
      </c>
      <c r="G48" s="16">
        <v>50</v>
      </c>
      <c r="H48" s="16">
        <v>50</v>
      </c>
      <c r="I48" s="16">
        <v>50</v>
      </c>
    </row>
    <row r="49" spans="1:9" ht="16.5" thickTop="1" thickBot="1" x14ac:dyDescent="0.3">
      <c r="A49" s="21" t="s">
        <v>50</v>
      </c>
      <c r="B49" s="22">
        <v>41</v>
      </c>
      <c r="C49" s="23">
        <v>0</v>
      </c>
      <c r="D49" s="23">
        <v>0</v>
      </c>
      <c r="E49" s="23">
        <v>10</v>
      </c>
      <c r="F49" s="23">
        <v>10</v>
      </c>
      <c r="G49" s="23">
        <v>10</v>
      </c>
      <c r="H49" s="23">
        <v>10</v>
      </c>
      <c r="I49" s="23">
        <v>10</v>
      </c>
    </row>
    <row r="50" spans="1:9" ht="16.5" thickTop="1" thickBot="1" x14ac:dyDescent="0.3">
      <c r="A50" s="14" t="s">
        <v>51</v>
      </c>
      <c r="B50" s="20">
        <v>41</v>
      </c>
      <c r="C50" s="16">
        <v>0</v>
      </c>
      <c r="D50" s="16">
        <v>0</v>
      </c>
      <c r="E50" s="16">
        <v>10</v>
      </c>
      <c r="F50" s="16">
        <v>10</v>
      </c>
      <c r="G50" s="16">
        <v>10</v>
      </c>
      <c r="H50" s="16">
        <v>10</v>
      </c>
      <c r="I50" s="16">
        <v>10</v>
      </c>
    </row>
    <row r="51" spans="1:9" ht="16.5" thickTop="1" thickBot="1" x14ac:dyDescent="0.3">
      <c r="A51" s="21" t="s">
        <v>52</v>
      </c>
      <c r="B51" s="22">
        <v>41</v>
      </c>
      <c r="C51" s="23">
        <f>C52+C61</f>
        <v>1521.46</v>
      </c>
      <c r="D51" s="23">
        <v>813.22</v>
      </c>
      <c r="E51" s="23">
        <v>2040</v>
      </c>
      <c r="F51" s="23">
        <f>F52+F61+F65</f>
        <v>1910</v>
      </c>
      <c r="G51" s="23">
        <v>1910</v>
      </c>
      <c r="H51" s="23">
        <v>1910</v>
      </c>
      <c r="I51" s="23">
        <v>1910</v>
      </c>
    </row>
    <row r="52" spans="1:9" ht="16.5" thickTop="1" thickBot="1" x14ac:dyDescent="0.3">
      <c r="A52" s="14" t="s">
        <v>53</v>
      </c>
      <c r="B52" s="15">
        <v>41</v>
      </c>
      <c r="C52" s="18">
        <f>C53+C54+C55+C56+C57+C60</f>
        <v>826.12</v>
      </c>
      <c r="D52" s="18">
        <v>524.79999999999995</v>
      </c>
      <c r="E52" s="18">
        <v>1460</v>
      </c>
      <c r="F52" s="18">
        <v>1460</v>
      </c>
      <c r="G52" s="18">
        <v>1460</v>
      </c>
      <c r="H52" s="18">
        <v>1460</v>
      </c>
      <c r="I52" s="18">
        <v>1460</v>
      </c>
    </row>
    <row r="53" spans="1:9" ht="16.5" thickTop="1" thickBot="1" x14ac:dyDescent="0.3">
      <c r="A53" s="19" t="s">
        <v>54</v>
      </c>
      <c r="B53" s="20">
        <v>41</v>
      </c>
      <c r="C53" s="16">
        <v>124</v>
      </c>
      <c r="D53" s="16">
        <v>130</v>
      </c>
      <c r="E53" s="16">
        <v>200</v>
      </c>
      <c r="F53" s="16">
        <v>200</v>
      </c>
      <c r="G53" s="16">
        <v>200</v>
      </c>
      <c r="H53" s="16">
        <v>200</v>
      </c>
      <c r="I53" s="16">
        <v>200</v>
      </c>
    </row>
    <row r="54" spans="1:9" ht="16.5" thickTop="1" thickBot="1" x14ac:dyDescent="0.3">
      <c r="A54" s="19" t="s">
        <v>55</v>
      </c>
      <c r="B54" s="20">
        <v>41</v>
      </c>
      <c r="C54" s="16">
        <v>40</v>
      </c>
      <c r="D54" s="16">
        <v>50</v>
      </c>
      <c r="E54" s="16">
        <v>100</v>
      </c>
      <c r="F54" s="16">
        <v>100</v>
      </c>
      <c r="G54" s="16">
        <v>100</v>
      </c>
      <c r="H54" s="16">
        <v>100</v>
      </c>
      <c r="I54" s="16">
        <v>100</v>
      </c>
    </row>
    <row r="55" spans="1:9" ht="16.5" thickTop="1" thickBot="1" x14ac:dyDescent="0.3">
      <c r="A55" s="19" t="s">
        <v>56</v>
      </c>
      <c r="B55" s="20">
        <v>41</v>
      </c>
      <c r="C55" s="16">
        <v>264</v>
      </c>
      <c r="D55" s="16">
        <v>274.8</v>
      </c>
      <c r="E55" s="16">
        <v>400</v>
      </c>
      <c r="F55" s="16">
        <v>400</v>
      </c>
      <c r="G55" s="16">
        <v>400</v>
      </c>
      <c r="H55" s="16">
        <v>400</v>
      </c>
      <c r="I55" s="16">
        <v>400</v>
      </c>
    </row>
    <row r="56" spans="1:9" ht="16.5" thickTop="1" thickBot="1" x14ac:dyDescent="0.3">
      <c r="A56" s="19" t="s">
        <v>57</v>
      </c>
      <c r="B56" s="20">
        <v>41</v>
      </c>
      <c r="C56" s="16">
        <v>10</v>
      </c>
      <c r="D56" s="16">
        <v>70</v>
      </c>
      <c r="E56" s="16">
        <v>300</v>
      </c>
      <c r="F56" s="16">
        <v>300</v>
      </c>
      <c r="G56" s="16">
        <v>300</v>
      </c>
      <c r="H56" s="16">
        <v>300</v>
      </c>
      <c r="I56" s="16">
        <v>300</v>
      </c>
    </row>
    <row r="57" spans="1:9" ht="16.5" thickTop="1" thickBot="1" x14ac:dyDescent="0.3">
      <c r="A57" s="19" t="s">
        <v>58</v>
      </c>
      <c r="B57" s="20">
        <v>41</v>
      </c>
      <c r="C57" s="16">
        <v>138.12</v>
      </c>
      <c r="D57" s="16">
        <v>0</v>
      </c>
      <c r="E57" s="16">
        <v>200</v>
      </c>
      <c r="F57" s="16">
        <v>200</v>
      </c>
      <c r="G57" s="16">
        <v>200</v>
      </c>
      <c r="H57" s="16">
        <v>200</v>
      </c>
      <c r="I57" s="16">
        <v>200</v>
      </c>
    </row>
    <row r="58" spans="1:9" ht="16.5" thickTop="1" thickBot="1" x14ac:dyDescent="0.3">
      <c r="A58" s="19" t="s">
        <v>59</v>
      </c>
      <c r="B58" s="20">
        <v>41</v>
      </c>
      <c r="C58" s="16">
        <v>0</v>
      </c>
      <c r="D58" s="16">
        <v>0</v>
      </c>
      <c r="E58" s="16">
        <v>60</v>
      </c>
      <c r="F58" s="16">
        <v>60</v>
      </c>
      <c r="G58" s="16">
        <v>60</v>
      </c>
      <c r="H58" s="16">
        <v>60</v>
      </c>
      <c r="I58" s="16">
        <v>60</v>
      </c>
    </row>
    <row r="59" spans="1:9" ht="16.5" thickTop="1" thickBot="1" x14ac:dyDescent="0.3">
      <c r="A59" s="19" t="s">
        <v>60</v>
      </c>
      <c r="B59" s="20">
        <v>41</v>
      </c>
      <c r="C59" s="16">
        <v>0</v>
      </c>
      <c r="D59" s="16">
        <v>0</v>
      </c>
      <c r="E59" s="16">
        <v>50</v>
      </c>
      <c r="F59" s="16">
        <v>50</v>
      </c>
      <c r="G59" s="16">
        <v>50</v>
      </c>
      <c r="H59" s="16">
        <v>50</v>
      </c>
      <c r="I59" s="16">
        <v>50</v>
      </c>
    </row>
    <row r="60" spans="1:9" ht="16.5" thickTop="1" thickBot="1" x14ac:dyDescent="0.3">
      <c r="A60" s="19" t="s">
        <v>61</v>
      </c>
      <c r="B60" s="20">
        <v>41</v>
      </c>
      <c r="C60" s="16">
        <v>250</v>
      </c>
      <c r="D60" s="16">
        <v>0</v>
      </c>
      <c r="E60" s="16">
        <v>150</v>
      </c>
      <c r="F60" s="16">
        <v>150</v>
      </c>
      <c r="G60" s="16">
        <v>150</v>
      </c>
      <c r="H60" s="16">
        <v>150</v>
      </c>
      <c r="I60" s="16">
        <v>150</v>
      </c>
    </row>
    <row r="61" spans="1:9" ht="16.5" thickTop="1" thickBot="1" x14ac:dyDescent="0.3">
      <c r="A61" s="14" t="s">
        <v>53</v>
      </c>
      <c r="B61" s="36">
        <v>132</v>
      </c>
      <c r="C61" s="18">
        <f>C62+C63</f>
        <v>695.34</v>
      </c>
      <c r="D61" s="18">
        <v>78.42</v>
      </c>
      <c r="E61" s="18">
        <v>180</v>
      </c>
      <c r="F61" s="18">
        <v>50</v>
      </c>
      <c r="G61" s="18">
        <v>50</v>
      </c>
      <c r="H61" s="18">
        <v>50</v>
      </c>
      <c r="I61" s="18">
        <v>50</v>
      </c>
    </row>
    <row r="62" spans="1:9" ht="16.5" thickTop="1" thickBot="1" x14ac:dyDescent="0.3">
      <c r="A62" s="19" t="s">
        <v>62</v>
      </c>
      <c r="B62" s="36">
        <v>132</v>
      </c>
      <c r="C62" s="16">
        <v>603</v>
      </c>
      <c r="D62" s="16">
        <v>36</v>
      </c>
      <c r="E62" s="16">
        <v>50</v>
      </c>
      <c r="F62" s="16">
        <v>0</v>
      </c>
      <c r="G62" s="16">
        <v>0</v>
      </c>
      <c r="H62" s="16">
        <v>0</v>
      </c>
      <c r="I62" s="16">
        <v>0</v>
      </c>
    </row>
    <row r="63" spans="1:9" ht="16.5" thickTop="1" thickBot="1" x14ac:dyDescent="0.3">
      <c r="A63" s="19" t="s">
        <v>63</v>
      </c>
      <c r="B63" s="36">
        <v>132</v>
      </c>
      <c r="C63" s="16">
        <v>92.34</v>
      </c>
      <c r="D63" s="16">
        <v>42.42</v>
      </c>
      <c r="E63" s="16">
        <v>100</v>
      </c>
      <c r="F63" s="16">
        <v>0</v>
      </c>
      <c r="G63" s="16">
        <v>0</v>
      </c>
      <c r="H63" s="16">
        <v>0</v>
      </c>
      <c r="I63" s="16">
        <v>0</v>
      </c>
    </row>
    <row r="64" spans="1:9" ht="16.5" thickTop="1" thickBot="1" x14ac:dyDescent="0.3">
      <c r="A64" s="19" t="s">
        <v>64</v>
      </c>
      <c r="B64" s="36">
        <v>132</v>
      </c>
      <c r="C64" s="16">
        <v>0</v>
      </c>
      <c r="D64" s="16">
        <v>0</v>
      </c>
      <c r="E64" s="16">
        <v>30</v>
      </c>
      <c r="F64" s="16">
        <v>50</v>
      </c>
      <c r="G64" s="16">
        <v>50</v>
      </c>
      <c r="H64" s="16">
        <v>50</v>
      </c>
      <c r="I64" s="16">
        <v>50</v>
      </c>
    </row>
    <row r="65" spans="1:9" ht="16.5" thickTop="1" thickBot="1" x14ac:dyDescent="0.3">
      <c r="A65" s="14" t="s">
        <v>65</v>
      </c>
      <c r="B65" s="15">
        <v>41</v>
      </c>
      <c r="C65" s="18">
        <v>0</v>
      </c>
      <c r="D65" s="18">
        <v>210</v>
      </c>
      <c r="E65" s="18">
        <v>400</v>
      </c>
      <c r="F65" s="18">
        <v>400</v>
      </c>
      <c r="G65" s="18">
        <v>400</v>
      </c>
      <c r="H65" s="18">
        <v>400</v>
      </c>
      <c r="I65" s="18">
        <v>400</v>
      </c>
    </row>
    <row r="66" spans="1:9" ht="16.5" thickTop="1" thickBot="1" x14ac:dyDescent="0.3">
      <c r="A66" s="21" t="s">
        <v>66</v>
      </c>
      <c r="B66" s="22">
        <v>41</v>
      </c>
      <c r="C66" s="23">
        <v>40</v>
      </c>
      <c r="D66" s="23">
        <v>40</v>
      </c>
      <c r="E66" s="23">
        <v>40</v>
      </c>
      <c r="F66" s="23">
        <v>40</v>
      </c>
      <c r="G66" s="23">
        <v>50</v>
      </c>
      <c r="H66" s="23">
        <v>50</v>
      </c>
      <c r="I66" s="23">
        <v>50</v>
      </c>
    </row>
    <row r="67" spans="1:9" ht="16.5" thickTop="1" thickBot="1" x14ac:dyDescent="0.3">
      <c r="A67" s="14" t="s">
        <v>67</v>
      </c>
      <c r="B67" s="15">
        <v>41</v>
      </c>
      <c r="C67" s="18">
        <v>40</v>
      </c>
      <c r="D67" s="18">
        <v>40</v>
      </c>
      <c r="E67" s="18">
        <v>40</v>
      </c>
      <c r="F67" s="18">
        <v>40</v>
      </c>
      <c r="G67" s="18">
        <v>50</v>
      </c>
      <c r="H67" s="18">
        <v>50</v>
      </c>
      <c r="I67" s="18">
        <v>50</v>
      </c>
    </row>
    <row r="68" spans="1:9" ht="16.5" thickTop="1" thickBot="1" x14ac:dyDescent="0.3">
      <c r="A68" s="11" t="s">
        <v>68</v>
      </c>
      <c r="B68" s="12">
        <v>41</v>
      </c>
      <c r="C68" s="13">
        <v>6.95</v>
      </c>
      <c r="D68" s="13">
        <v>0</v>
      </c>
      <c r="E68" s="13">
        <v>15</v>
      </c>
      <c r="F68" s="13">
        <v>15</v>
      </c>
      <c r="G68" s="13">
        <v>15</v>
      </c>
      <c r="H68" s="13">
        <v>15</v>
      </c>
      <c r="I68" s="13">
        <v>15</v>
      </c>
    </row>
    <row r="69" spans="1:9" ht="16.5" thickTop="1" thickBot="1" x14ac:dyDescent="0.3">
      <c r="A69" s="14" t="s">
        <v>69</v>
      </c>
      <c r="B69" s="15">
        <v>41</v>
      </c>
      <c r="C69" s="18">
        <v>0</v>
      </c>
      <c r="D69" s="18">
        <v>0</v>
      </c>
      <c r="E69" s="18">
        <v>0</v>
      </c>
      <c r="F69" s="18">
        <v>15</v>
      </c>
      <c r="G69" s="18">
        <v>15</v>
      </c>
      <c r="H69" s="18">
        <v>15</v>
      </c>
      <c r="I69" s="18">
        <v>15</v>
      </c>
    </row>
    <row r="70" spans="1:9" s="40" customFormat="1" ht="16.5" thickTop="1" thickBot="1" x14ac:dyDescent="0.3">
      <c r="A70" s="19" t="s">
        <v>70</v>
      </c>
      <c r="B70" s="20">
        <v>41</v>
      </c>
      <c r="C70" s="16">
        <v>6.5</v>
      </c>
      <c r="D70" s="16">
        <v>0</v>
      </c>
      <c r="E70" s="16">
        <v>10</v>
      </c>
      <c r="F70" s="16">
        <v>10</v>
      </c>
      <c r="G70" s="16">
        <v>10</v>
      </c>
      <c r="H70" s="16">
        <v>10</v>
      </c>
      <c r="I70" s="16">
        <v>10</v>
      </c>
    </row>
    <row r="71" spans="1:9" s="40" customFormat="1" ht="16.5" thickTop="1" thickBot="1" x14ac:dyDescent="0.3">
      <c r="A71" s="19" t="s">
        <v>71</v>
      </c>
      <c r="B71" s="20">
        <v>41</v>
      </c>
      <c r="C71" s="16">
        <v>0.45</v>
      </c>
      <c r="D71" s="16">
        <v>0</v>
      </c>
      <c r="E71" s="16">
        <v>5</v>
      </c>
      <c r="F71" s="16">
        <v>5</v>
      </c>
      <c r="G71" s="16">
        <v>5</v>
      </c>
      <c r="H71" s="16">
        <v>5</v>
      </c>
      <c r="I71" s="16">
        <v>5</v>
      </c>
    </row>
    <row r="72" spans="1:9" ht="16.5" thickTop="1" thickBot="1" x14ac:dyDescent="0.3">
      <c r="A72" s="11" t="s">
        <v>72</v>
      </c>
      <c r="B72" s="12">
        <v>41</v>
      </c>
      <c r="C72" s="13">
        <v>428.29</v>
      </c>
      <c r="D72" s="13">
        <v>493.08</v>
      </c>
      <c r="E72" s="13">
        <v>665</v>
      </c>
      <c r="F72" s="13">
        <v>1100</v>
      </c>
      <c r="G72" s="13">
        <v>1150</v>
      </c>
      <c r="H72" s="13">
        <v>1150</v>
      </c>
      <c r="I72" s="13">
        <v>1150</v>
      </c>
    </row>
    <row r="73" spans="1:9" ht="16.5" thickTop="1" thickBot="1" x14ac:dyDescent="0.3">
      <c r="A73" s="21" t="s">
        <v>73</v>
      </c>
      <c r="B73" s="22">
        <v>41</v>
      </c>
      <c r="C73" s="23">
        <f>C74+C75+C76</f>
        <v>428.28999999999996</v>
      </c>
      <c r="D73" s="23">
        <v>493.08</v>
      </c>
      <c r="E73" s="23">
        <v>665</v>
      </c>
      <c r="F73" s="23">
        <v>1100</v>
      </c>
      <c r="G73" s="23">
        <v>1150</v>
      </c>
      <c r="H73" s="23">
        <v>1150</v>
      </c>
      <c r="I73" s="23">
        <v>1150</v>
      </c>
    </row>
    <row r="74" spans="1:9" ht="16.5" thickTop="1" thickBot="1" x14ac:dyDescent="0.3">
      <c r="A74" s="14" t="s">
        <v>74</v>
      </c>
      <c r="B74" s="15">
        <v>41</v>
      </c>
      <c r="C74" s="18">
        <v>14.15</v>
      </c>
      <c r="D74" s="18">
        <v>0</v>
      </c>
      <c r="E74" s="18">
        <v>50</v>
      </c>
      <c r="F74" s="18">
        <v>0</v>
      </c>
      <c r="G74" s="18">
        <v>50</v>
      </c>
      <c r="H74" s="18">
        <v>50</v>
      </c>
      <c r="I74" s="18">
        <v>50</v>
      </c>
    </row>
    <row r="75" spans="1:9" ht="16.5" thickTop="1" thickBot="1" x14ac:dyDescent="0.3">
      <c r="A75" s="14" t="s">
        <v>75</v>
      </c>
      <c r="B75" s="15">
        <v>41</v>
      </c>
      <c r="C75" s="18">
        <v>354.46</v>
      </c>
      <c r="D75" s="18">
        <v>431.94</v>
      </c>
      <c r="E75" s="18">
        <v>500</v>
      </c>
      <c r="F75" s="18">
        <v>900</v>
      </c>
      <c r="G75" s="18">
        <v>900</v>
      </c>
      <c r="H75" s="18">
        <v>900</v>
      </c>
      <c r="I75" s="18">
        <v>900</v>
      </c>
    </row>
    <row r="76" spans="1:9" ht="16.5" thickTop="1" thickBot="1" x14ac:dyDescent="0.3">
      <c r="A76" s="24" t="s">
        <v>76</v>
      </c>
      <c r="B76" s="15">
        <v>41</v>
      </c>
      <c r="C76" s="18">
        <v>59.68</v>
      </c>
      <c r="D76" s="18">
        <v>37.54</v>
      </c>
      <c r="E76" s="18">
        <v>100</v>
      </c>
      <c r="F76" s="18">
        <v>100</v>
      </c>
      <c r="G76" s="18">
        <v>100</v>
      </c>
      <c r="H76" s="18">
        <v>100</v>
      </c>
      <c r="I76" s="18">
        <v>100</v>
      </c>
    </row>
    <row r="77" spans="1:9" ht="16.5" thickTop="1" thickBot="1" x14ac:dyDescent="0.3">
      <c r="A77" s="24" t="s">
        <v>77</v>
      </c>
      <c r="B77" s="15">
        <v>41</v>
      </c>
      <c r="C77" s="18">
        <v>0</v>
      </c>
      <c r="D77" s="18">
        <v>23.6</v>
      </c>
      <c r="E77" s="18">
        <v>15</v>
      </c>
      <c r="F77" s="18">
        <v>100</v>
      </c>
      <c r="G77" s="18">
        <v>100</v>
      </c>
      <c r="H77" s="18">
        <v>100</v>
      </c>
      <c r="I77" s="18">
        <v>100</v>
      </c>
    </row>
    <row r="78" spans="1:9" ht="16.5" thickTop="1" thickBot="1" x14ac:dyDescent="0.3">
      <c r="A78" s="26" t="s">
        <v>78</v>
      </c>
      <c r="B78" s="9"/>
      <c r="C78" s="10">
        <v>2437.2199999999998</v>
      </c>
      <c r="D78" s="10">
        <v>2748.5</v>
      </c>
      <c r="E78" s="10">
        <v>2185</v>
      </c>
      <c r="F78" s="10">
        <v>1385</v>
      </c>
      <c r="G78" s="10">
        <v>2225</v>
      </c>
      <c r="H78" s="10">
        <v>2225</v>
      </c>
      <c r="I78" s="10">
        <v>2225</v>
      </c>
    </row>
    <row r="79" spans="1:9" ht="16.5" thickTop="1" thickBot="1" x14ac:dyDescent="0.3">
      <c r="A79" s="11" t="s">
        <v>79</v>
      </c>
      <c r="B79" s="12"/>
      <c r="C79" s="13">
        <v>2437.2199999999998</v>
      </c>
      <c r="D79" s="13">
        <v>2748.5</v>
      </c>
      <c r="E79" s="13">
        <v>2185</v>
      </c>
      <c r="F79" s="13">
        <v>1385</v>
      </c>
      <c r="G79" s="13">
        <v>2225</v>
      </c>
      <c r="H79" s="13">
        <v>2225</v>
      </c>
      <c r="I79" s="13">
        <v>2225</v>
      </c>
    </row>
    <row r="80" spans="1:9" ht="16.5" thickTop="1" thickBot="1" x14ac:dyDescent="0.3">
      <c r="A80" s="21" t="s">
        <v>80</v>
      </c>
      <c r="B80" s="22"/>
      <c r="C80" s="23">
        <f>C81+C87+C90</f>
        <v>2437.2199999999998</v>
      </c>
      <c r="D80" s="23">
        <f>D81+D87+D90</f>
        <v>2748.5</v>
      </c>
      <c r="E80" s="23">
        <v>2185</v>
      </c>
      <c r="F80" s="23">
        <f>F81+F90</f>
        <v>1385</v>
      </c>
      <c r="G80" s="23">
        <f>G81+G85+G86+G87+G90</f>
        <v>2225</v>
      </c>
      <c r="H80" s="23">
        <f>H81+H85+H86+H87+H90</f>
        <v>2225</v>
      </c>
      <c r="I80" s="23">
        <f>I81+I85+I86+I87+I90</f>
        <v>2225</v>
      </c>
    </row>
    <row r="81" spans="1:9" ht="16.5" thickTop="1" thickBot="1" x14ac:dyDescent="0.3">
      <c r="A81" s="14" t="s">
        <v>81</v>
      </c>
      <c r="B81" s="15"/>
      <c r="C81" s="18">
        <f>C82+C84</f>
        <v>898.59999999999991</v>
      </c>
      <c r="D81" s="18">
        <v>576.4</v>
      </c>
      <c r="E81" s="18">
        <v>650</v>
      </c>
      <c r="F81" s="18">
        <v>650</v>
      </c>
      <c r="G81" s="18">
        <v>650</v>
      </c>
      <c r="H81" s="18">
        <v>650</v>
      </c>
      <c r="I81" s="18">
        <v>650</v>
      </c>
    </row>
    <row r="82" spans="1:9" ht="16.5" thickTop="1" thickBot="1" x14ac:dyDescent="0.3">
      <c r="A82" s="19" t="s">
        <v>82</v>
      </c>
      <c r="B82" s="36">
        <v>111</v>
      </c>
      <c r="C82" s="16">
        <v>708.8</v>
      </c>
      <c r="D82" s="16">
        <v>568.29999999999995</v>
      </c>
      <c r="E82" s="16">
        <v>600</v>
      </c>
      <c r="F82" s="16">
        <v>600</v>
      </c>
      <c r="G82" s="16">
        <v>600</v>
      </c>
      <c r="H82" s="16">
        <v>600</v>
      </c>
      <c r="I82" s="16">
        <v>600</v>
      </c>
    </row>
    <row r="83" spans="1:9" ht="16.5" thickTop="1" thickBot="1" x14ac:dyDescent="0.3">
      <c r="A83" s="19" t="s">
        <v>83</v>
      </c>
      <c r="B83" s="36">
        <v>111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</row>
    <row r="84" spans="1:9" ht="16.5" thickTop="1" thickBot="1" x14ac:dyDescent="0.3">
      <c r="A84" s="19" t="s">
        <v>84</v>
      </c>
      <c r="B84" s="36">
        <v>111</v>
      </c>
      <c r="C84" s="16">
        <v>189.8</v>
      </c>
      <c r="D84" s="16">
        <v>8.1</v>
      </c>
      <c r="E84" s="16">
        <v>50</v>
      </c>
      <c r="F84" s="16">
        <v>50</v>
      </c>
      <c r="G84" s="16">
        <v>50</v>
      </c>
      <c r="H84" s="16">
        <v>50</v>
      </c>
      <c r="I84" s="16">
        <v>50</v>
      </c>
    </row>
    <row r="85" spans="1:9" ht="16.5" thickTop="1" thickBot="1" x14ac:dyDescent="0.3">
      <c r="A85" s="14" t="s">
        <v>85</v>
      </c>
      <c r="B85" s="36" t="s">
        <v>86</v>
      </c>
      <c r="C85" s="18">
        <v>0</v>
      </c>
      <c r="D85" s="18">
        <v>0</v>
      </c>
      <c r="E85" s="18">
        <v>100</v>
      </c>
      <c r="F85" s="18">
        <v>0</v>
      </c>
      <c r="G85" s="18">
        <v>100</v>
      </c>
      <c r="H85" s="18">
        <v>100</v>
      </c>
      <c r="I85" s="18">
        <v>100</v>
      </c>
    </row>
    <row r="86" spans="1:9" ht="16.5" thickTop="1" thickBot="1" x14ac:dyDescent="0.3">
      <c r="A86" s="14" t="s">
        <v>85</v>
      </c>
      <c r="B86" s="36" t="s">
        <v>87</v>
      </c>
      <c r="C86" s="18">
        <v>0</v>
      </c>
      <c r="D86" s="18">
        <v>0</v>
      </c>
      <c r="E86" s="18">
        <v>50</v>
      </c>
      <c r="F86" s="18">
        <v>0</v>
      </c>
      <c r="G86" s="18">
        <v>40</v>
      </c>
      <c r="H86" s="18">
        <v>40</v>
      </c>
      <c r="I86" s="18">
        <v>40</v>
      </c>
    </row>
    <row r="87" spans="1:9" ht="16.5" thickTop="1" thickBot="1" x14ac:dyDescent="0.3">
      <c r="A87" s="33" t="s">
        <v>88</v>
      </c>
      <c r="B87" s="36" t="s">
        <v>89</v>
      </c>
      <c r="C87" s="18">
        <v>700</v>
      </c>
      <c r="D87" s="18">
        <v>1600</v>
      </c>
      <c r="E87" s="18">
        <v>700</v>
      </c>
      <c r="F87" s="18">
        <v>0</v>
      </c>
      <c r="G87" s="18">
        <v>700</v>
      </c>
      <c r="H87" s="18">
        <v>700</v>
      </c>
      <c r="I87" s="18">
        <v>700</v>
      </c>
    </row>
    <row r="88" spans="1:9" ht="16.5" thickTop="1" thickBot="1" x14ac:dyDescent="0.3">
      <c r="A88" s="19" t="s">
        <v>90</v>
      </c>
      <c r="B88" s="36" t="s">
        <v>89</v>
      </c>
      <c r="C88" s="16">
        <v>350</v>
      </c>
      <c r="D88" s="16">
        <v>900</v>
      </c>
      <c r="E88" s="16">
        <v>350</v>
      </c>
      <c r="F88" s="16">
        <v>0</v>
      </c>
      <c r="G88" s="16">
        <v>350</v>
      </c>
      <c r="H88" s="16">
        <v>350</v>
      </c>
      <c r="I88" s="16">
        <v>350</v>
      </c>
    </row>
    <row r="89" spans="1:9" ht="16.5" thickTop="1" thickBot="1" x14ac:dyDescent="0.3">
      <c r="A89" s="19" t="s">
        <v>91</v>
      </c>
      <c r="B89" s="36" t="s">
        <v>89</v>
      </c>
      <c r="C89" s="16">
        <v>350</v>
      </c>
      <c r="D89" s="16">
        <v>700</v>
      </c>
      <c r="E89" s="16">
        <v>350</v>
      </c>
      <c r="F89" s="16">
        <v>0</v>
      </c>
      <c r="G89" s="16">
        <v>350</v>
      </c>
      <c r="H89" s="16">
        <v>350</v>
      </c>
      <c r="I89" s="16">
        <v>350</v>
      </c>
    </row>
    <row r="90" spans="1:9" ht="16.5" thickTop="1" thickBot="1" x14ac:dyDescent="0.3">
      <c r="A90" s="24" t="s">
        <v>92</v>
      </c>
      <c r="B90" s="36">
        <v>111</v>
      </c>
      <c r="C90" s="18">
        <f>C91+C93+C92+C95+C94+C96</f>
        <v>838.62</v>
      </c>
      <c r="D90" s="18">
        <v>572.1</v>
      </c>
      <c r="E90" s="18">
        <v>685</v>
      </c>
      <c r="F90" s="18">
        <f>F91+F92+F93+F94+F95+F96</f>
        <v>735</v>
      </c>
      <c r="G90" s="18">
        <v>735</v>
      </c>
      <c r="H90" s="18">
        <v>735</v>
      </c>
      <c r="I90" s="18">
        <v>735</v>
      </c>
    </row>
    <row r="91" spans="1:9" ht="16.5" thickTop="1" thickBot="1" x14ac:dyDescent="0.3">
      <c r="A91" s="19" t="s">
        <v>93</v>
      </c>
      <c r="B91" s="36">
        <v>111</v>
      </c>
      <c r="C91" s="19">
        <v>301.32</v>
      </c>
      <c r="D91" s="16">
        <v>306.89999999999998</v>
      </c>
      <c r="E91" s="16">
        <v>300</v>
      </c>
      <c r="F91" s="16">
        <v>350</v>
      </c>
      <c r="G91" s="16">
        <v>350</v>
      </c>
      <c r="H91" s="16">
        <v>350</v>
      </c>
      <c r="I91" s="16">
        <v>350</v>
      </c>
    </row>
    <row r="92" spans="1:9" ht="16.5" thickTop="1" thickBot="1" x14ac:dyDescent="0.3">
      <c r="A92" s="19" t="s">
        <v>94</v>
      </c>
      <c r="B92" s="36">
        <v>111</v>
      </c>
      <c r="C92" s="16">
        <v>14</v>
      </c>
      <c r="D92" s="16">
        <v>14.26</v>
      </c>
      <c r="E92" s="16">
        <v>50</v>
      </c>
      <c r="F92" s="16">
        <v>50</v>
      </c>
      <c r="G92" s="16">
        <v>50</v>
      </c>
      <c r="H92" s="16">
        <v>50</v>
      </c>
      <c r="I92" s="16">
        <v>50</v>
      </c>
    </row>
    <row r="93" spans="1:9" ht="16.5" thickTop="1" thickBot="1" x14ac:dyDescent="0.3">
      <c r="A93" s="19" t="s">
        <v>95</v>
      </c>
      <c r="B93" s="36">
        <v>111</v>
      </c>
      <c r="C93" s="19">
        <v>30.31</v>
      </c>
      <c r="D93" s="19">
        <v>30.84</v>
      </c>
      <c r="E93" s="16">
        <v>35</v>
      </c>
      <c r="F93" s="16">
        <v>35</v>
      </c>
      <c r="G93" s="16">
        <v>35</v>
      </c>
      <c r="H93" s="16">
        <v>35</v>
      </c>
      <c r="I93" s="16">
        <v>35</v>
      </c>
    </row>
    <row r="94" spans="1:9" ht="16.5" thickTop="1" thickBot="1" x14ac:dyDescent="0.3">
      <c r="A94" s="19" t="s">
        <v>96</v>
      </c>
      <c r="B94" s="36">
        <v>111</v>
      </c>
      <c r="C94" s="19">
        <v>106.92</v>
      </c>
      <c r="D94" s="16">
        <v>108.9</v>
      </c>
      <c r="E94" s="16">
        <v>110</v>
      </c>
      <c r="F94" s="16">
        <v>110</v>
      </c>
      <c r="G94" s="16">
        <v>110</v>
      </c>
      <c r="H94" s="16">
        <v>110</v>
      </c>
      <c r="I94" s="16">
        <v>110</v>
      </c>
    </row>
    <row r="95" spans="1:9" ht="16.5" thickTop="1" thickBot="1" x14ac:dyDescent="0.3">
      <c r="A95" s="19" t="s">
        <v>97</v>
      </c>
      <c r="B95" s="36">
        <v>111</v>
      </c>
      <c r="C95" s="16">
        <v>82.67</v>
      </c>
      <c r="D95" s="16">
        <v>90</v>
      </c>
      <c r="E95" s="16">
        <v>90</v>
      </c>
      <c r="F95" s="16">
        <v>90</v>
      </c>
      <c r="G95" s="16">
        <v>90</v>
      </c>
      <c r="H95" s="16">
        <v>90</v>
      </c>
      <c r="I95" s="16">
        <v>90</v>
      </c>
    </row>
    <row r="96" spans="1:9" ht="16.5" thickTop="1" thickBot="1" x14ac:dyDescent="0.3">
      <c r="A96" s="19" t="s">
        <v>98</v>
      </c>
      <c r="B96" s="36">
        <v>111</v>
      </c>
      <c r="C96" s="16">
        <v>303.39999999999998</v>
      </c>
      <c r="D96" s="16">
        <v>21.2</v>
      </c>
      <c r="E96" s="16">
        <v>100</v>
      </c>
      <c r="F96" s="16">
        <v>100</v>
      </c>
      <c r="G96" s="16">
        <v>100</v>
      </c>
      <c r="H96" s="16">
        <v>100</v>
      </c>
      <c r="I96" s="16">
        <v>100</v>
      </c>
    </row>
    <row r="97" spans="1:9" ht="16.5" thickTop="1" thickBot="1" x14ac:dyDescent="0.3">
      <c r="A97" s="19"/>
      <c r="B97" s="37"/>
      <c r="C97" s="19"/>
      <c r="D97" s="19"/>
      <c r="E97" s="16"/>
      <c r="F97" s="16"/>
      <c r="G97" s="16"/>
      <c r="H97" s="16"/>
      <c r="I97" s="16"/>
    </row>
    <row r="98" spans="1:9" ht="16.5" thickTop="1" thickBot="1" x14ac:dyDescent="0.3">
      <c r="A98" s="19"/>
      <c r="B98" s="20"/>
      <c r="C98" s="19"/>
      <c r="D98" s="19"/>
      <c r="E98" s="16"/>
      <c r="F98" s="16"/>
      <c r="G98" s="16"/>
      <c r="H98" s="16"/>
      <c r="I98" s="16"/>
    </row>
    <row r="99" spans="1:9" ht="15.75" thickTop="1" x14ac:dyDescent="0.25"/>
    <row r="101" spans="1:9" x14ac:dyDescent="0.25">
      <c r="A101" t="s">
        <v>380</v>
      </c>
    </row>
    <row r="102" spans="1:9" x14ac:dyDescent="0.25">
      <c r="A102" t="s">
        <v>381</v>
      </c>
    </row>
    <row r="103" spans="1:9" x14ac:dyDescent="0.25">
      <c r="A103" t="s">
        <v>382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7"/>
  <sheetViews>
    <sheetView workbookViewId="0">
      <selection activeCell="L48" sqref="L48"/>
    </sheetView>
  </sheetViews>
  <sheetFormatPr defaultRowHeight="15" x14ac:dyDescent="0.25"/>
  <cols>
    <col min="1" max="1" width="21.85546875" customWidth="1"/>
    <col min="2" max="2" width="6.140625" style="56" customWidth="1"/>
    <col min="3" max="3" width="64" customWidth="1"/>
    <col min="4" max="4" width="9.140625" style="56"/>
    <col min="5" max="5" width="14" style="82" customWidth="1"/>
    <col min="6" max="6" width="12" style="82" customWidth="1"/>
    <col min="7" max="7" width="15.85546875" style="82" customWidth="1"/>
    <col min="8" max="8" width="13.28515625" style="106" customWidth="1"/>
    <col min="9" max="9" width="12" style="115" customWidth="1"/>
    <col min="10" max="10" width="11" style="115" customWidth="1"/>
    <col min="11" max="11" width="10.7109375" style="115" customWidth="1"/>
  </cols>
  <sheetData>
    <row r="1" spans="1:11" ht="27.75" x14ac:dyDescent="0.4">
      <c r="C1" s="1" t="s">
        <v>384</v>
      </c>
    </row>
    <row r="3" spans="1:11" ht="15.75" thickBot="1" x14ac:dyDescent="0.3"/>
    <row r="4" spans="1:11" ht="45" thickTop="1" thickBot="1" x14ac:dyDescent="0.3">
      <c r="A4" s="38" t="s">
        <v>103</v>
      </c>
      <c r="B4" s="38"/>
      <c r="C4" s="38" t="s">
        <v>104</v>
      </c>
      <c r="D4" s="38" t="s">
        <v>1</v>
      </c>
      <c r="E4" s="39" t="s">
        <v>2</v>
      </c>
      <c r="F4" s="39" t="s">
        <v>99</v>
      </c>
      <c r="G4" s="39" t="s">
        <v>100</v>
      </c>
      <c r="H4" s="39" t="s">
        <v>101</v>
      </c>
      <c r="I4" s="39" t="s">
        <v>3</v>
      </c>
      <c r="J4" s="39" t="s">
        <v>4</v>
      </c>
      <c r="K4" s="39" t="s">
        <v>102</v>
      </c>
    </row>
    <row r="5" spans="1:11" ht="16.5" thickTop="1" thickBot="1" x14ac:dyDescent="0.3">
      <c r="A5" s="59"/>
      <c r="B5" s="60"/>
      <c r="C5" s="60" t="s">
        <v>225</v>
      </c>
      <c r="D5" s="61"/>
      <c r="E5" s="83">
        <v>66538.83</v>
      </c>
      <c r="F5" s="84">
        <v>65586.83</v>
      </c>
      <c r="G5" s="102">
        <v>80867</v>
      </c>
      <c r="H5" s="114">
        <f>H6+H106+H112+H136+H146+H161+H164+H176+H183+H198+H223+H227+H234+H247+H250+H270+H275+H283+H303+H335+H341+H361+H364+H367</f>
        <v>83042</v>
      </c>
      <c r="I5" s="114">
        <f>I6+I106+I112+I136+I146+I161+I164+I176+I183+I198+I223+I227+I234+I247+I250+I270+I275+I283+I303+I335+I341+I361+I364+I367+I386</f>
        <v>86540</v>
      </c>
      <c r="J5" s="114">
        <f>J6+J106+J112+J136+J146+J161+J164+J176+J183+J198+J223+J227+J234+J247+J250+J270+J275+J283+J303+J335+J341+J361+J364+J367+J386</f>
        <v>86540</v>
      </c>
      <c r="K5" s="114">
        <f>K6+K106+K112+K136+K146+K161+K164+K176+K183+K198+K223+K227+K234+K247+K250+K270+K275+K283+K303+K335+K341+K361+K364+K367+K386</f>
        <v>86540</v>
      </c>
    </row>
    <row r="6" spans="1:11" ht="16.5" thickTop="1" thickBot="1" x14ac:dyDescent="0.3">
      <c r="A6" s="44" t="s">
        <v>105</v>
      </c>
      <c r="B6" s="51"/>
      <c r="C6" s="196" t="s">
        <v>259</v>
      </c>
      <c r="D6" s="197"/>
      <c r="E6" s="85">
        <v>45321.03</v>
      </c>
      <c r="F6" s="85">
        <v>44371.3</v>
      </c>
      <c r="G6" s="85">
        <v>54385</v>
      </c>
      <c r="H6" s="107">
        <f>H7+H9+H18+H20+H35+H62+H66+H71+H94+H101</f>
        <v>55670</v>
      </c>
      <c r="I6" s="107">
        <f>I7+I9+I18+I20+I35+I62+I66+I71+I94+I101</f>
        <v>56645</v>
      </c>
      <c r="J6" s="107">
        <f>J7+J9+J18+J20+J35+J62+J66+J71+J94+J101</f>
        <v>56645</v>
      </c>
      <c r="K6" s="107">
        <f>K7+K9+K18+K20+K35+K62+K66+K71+K94+K101</f>
        <v>56645</v>
      </c>
    </row>
    <row r="7" spans="1:11" ht="16.5" thickTop="1" thickBot="1" x14ac:dyDescent="0.3">
      <c r="A7" s="52"/>
      <c r="B7" s="52"/>
      <c r="C7" s="53" t="s">
        <v>111</v>
      </c>
      <c r="D7" s="52">
        <v>41</v>
      </c>
      <c r="E7" s="86">
        <v>24703.21</v>
      </c>
      <c r="F7" s="86">
        <v>23777.360000000001</v>
      </c>
      <c r="G7" s="86">
        <v>27000</v>
      </c>
      <c r="H7" s="108">
        <v>27000</v>
      </c>
      <c r="I7" s="108">
        <v>29000</v>
      </c>
      <c r="J7" s="108">
        <v>29000</v>
      </c>
      <c r="K7" s="108">
        <v>29000</v>
      </c>
    </row>
    <row r="8" spans="1:11" ht="16.5" thickTop="1" thickBot="1" x14ac:dyDescent="0.3">
      <c r="A8" s="45"/>
      <c r="B8" s="45" t="s">
        <v>107</v>
      </c>
      <c r="C8" s="49" t="s">
        <v>106</v>
      </c>
      <c r="D8" s="48">
        <v>41</v>
      </c>
      <c r="E8" s="87">
        <v>24703.21</v>
      </c>
      <c r="F8" s="87">
        <v>23777.360000000001</v>
      </c>
      <c r="G8" s="87">
        <v>27000</v>
      </c>
      <c r="H8" s="104">
        <v>27000</v>
      </c>
      <c r="I8" s="104">
        <v>29000</v>
      </c>
      <c r="J8" s="104">
        <v>29000</v>
      </c>
      <c r="K8" s="104">
        <v>29000</v>
      </c>
    </row>
    <row r="9" spans="1:11" ht="16.5" thickTop="1" thickBot="1" x14ac:dyDescent="0.3">
      <c r="A9" s="52"/>
      <c r="B9" s="52"/>
      <c r="C9" s="53" t="s">
        <v>108</v>
      </c>
      <c r="D9" s="52">
        <v>41</v>
      </c>
      <c r="E9" s="86">
        <f>E10+E11+E12+E13+E14+E15+E16+E17</f>
        <v>9097.9700000000012</v>
      </c>
      <c r="F9" s="86">
        <v>8548.85</v>
      </c>
      <c r="G9" s="86">
        <f>G10+G11+G12+G14+G13+G15+G16+G17</f>
        <v>9870</v>
      </c>
      <c r="H9" s="108">
        <f>H10+H11+H12+H14+H13+H15+H16+H17</f>
        <v>9870</v>
      </c>
      <c r="I9" s="108">
        <v>9870</v>
      </c>
      <c r="J9" s="108">
        <v>9870</v>
      </c>
      <c r="K9" s="108">
        <v>9870</v>
      </c>
    </row>
    <row r="10" spans="1:11" ht="16.5" thickTop="1" thickBot="1" x14ac:dyDescent="0.3">
      <c r="A10" s="45"/>
      <c r="B10" s="45" t="s">
        <v>109</v>
      </c>
      <c r="C10" s="47" t="s">
        <v>112</v>
      </c>
      <c r="D10" s="48">
        <v>41</v>
      </c>
      <c r="E10" s="87">
        <v>1015.9</v>
      </c>
      <c r="F10" s="87">
        <v>958.21</v>
      </c>
      <c r="G10" s="87">
        <v>1120</v>
      </c>
      <c r="H10" s="104">
        <v>1120</v>
      </c>
      <c r="I10" s="104">
        <v>1120</v>
      </c>
      <c r="J10" s="104">
        <v>1120</v>
      </c>
      <c r="K10" s="104">
        <v>1120</v>
      </c>
    </row>
    <row r="11" spans="1:11" ht="16.5" thickTop="1" thickBot="1" x14ac:dyDescent="0.3">
      <c r="A11" s="45"/>
      <c r="B11" s="45" t="s">
        <v>110</v>
      </c>
      <c r="C11" s="49" t="s">
        <v>113</v>
      </c>
      <c r="D11" s="48">
        <v>41</v>
      </c>
      <c r="E11" s="87">
        <v>1588.39</v>
      </c>
      <c r="F11" s="87">
        <v>1494.02</v>
      </c>
      <c r="G11" s="87">
        <v>1800</v>
      </c>
      <c r="H11" s="104">
        <v>1800</v>
      </c>
      <c r="I11" s="104">
        <v>1800</v>
      </c>
      <c r="J11" s="104">
        <v>1800</v>
      </c>
      <c r="K11" s="104">
        <v>1800</v>
      </c>
    </row>
    <row r="12" spans="1:11" ht="16.5" thickTop="1" thickBot="1" x14ac:dyDescent="0.3">
      <c r="A12" s="20"/>
      <c r="B12" s="15" t="s">
        <v>114</v>
      </c>
      <c r="C12" s="19" t="s">
        <v>115</v>
      </c>
      <c r="D12" s="20">
        <v>41</v>
      </c>
      <c r="E12" s="88">
        <v>345.69</v>
      </c>
      <c r="F12" s="88">
        <v>332.67</v>
      </c>
      <c r="G12" s="88">
        <v>410</v>
      </c>
      <c r="H12" s="100">
        <v>410</v>
      </c>
      <c r="I12" s="100">
        <v>410</v>
      </c>
      <c r="J12" s="100">
        <v>410</v>
      </c>
      <c r="K12" s="100">
        <v>410</v>
      </c>
    </row>
    <row r="13" spans="1:11" ht="16.5" thickTop="1" thickBot="1" x14ac:dyDescent="0.3">
      <c r="A13" s="20"/>
      <c r="B13" s="15" t="s">
        <v>116</v>
      </c>
      <c r="C13" s="19" t="s">
        <v>117</v>
      </c>
      <c r="D13" s="20">
        <v>41</v>
      </c>
      <c r="E13" s="88">
        <v>3667.94</v>
      </c>
      <c r="F13" s="88">
        <v>3433.38</v>
      </c>
      <c r="G13" s="88">
        <v>3920</v>
      </c>
      <c r="H13" s="100">
        <v>3920</v>
      </c>
      <c r="I13" s="100">
        <v>3920</v>
      </c>
      <c r="J13" s="100">
        <v>3920</v>
      </c>
      <c r="K13" s="100">
        <v>3920</v>
      </c>
    </row>
    <row r="14" spans="1:11" ht="16.5" thickTop="1" thickBot="1" x14ac:dyDescent="0.3">
      <c r="A14" s="15"/>
      <c r="B14" s="15" t="s">
        <v>118</v>
      </c>
      <c r="C14" s="19" t="s">
        <v>119</v>
      </c>
      <c r="D14" s="20">
        <v>41</v>
      </c>
      <c r="E14" s="88">
        <v>209.06</v>
      </c>
      <c r="F14" s="88">
        <v>196.07</v>
      </c>
      <c r="G14" s="88">
        <v>245</v>
      </c>
      <c r="H14" s="100">
        <v>245</v>
      </c>
      <c r="I14" s="100">
        <v>245</v>
      </c>
      <c r="J14" s="100">
        <v>245</v>
      </c>
      <c r="K14" s="100">
        <v>245</v>
      </c>
    </row>
    <row r="15" spans="1:11" ht="16.5" thickTop="1" thickBot="1" x14ac:dyDescent="0.3">
      <c r="A15" s="20"/>
      <c r="B15" s="15" t="s">
        <v>120</v>
      </c>
      <c r="C15" s="19" t="s">
        <v>121</v>
      </c>
      <c r="D15" s="20">
        <v>41</v>
      </c>
      <c r="E15" s="88">
        <v>779.83</v>
      </c>
      <c r="F15" s="88">
        <v>732.04</v>
      </c>
      <c r="G15" s="88">
        <v>830</v>
      </c>
      <c r="H15" s="100">
        <v>830</v>
      </c>
      <c r="I15" s="100">
        <v>830</v>
      </c>
      <c r="J15" s="100">
        <v>830</v>
      </c>
      <c r="K15" s="100">
        <v>830</v>
      </c>
    </row>
    <row r="16" spans="1:11" ht="16.5" thickTop="1" thickBot="1" x14ac:dyDescent="0.3">
      <c r="A16" s="20"/>
      <c r="B16" s="15" t="s">
        <v>122</v>
      </c>
      <c r="C16" s="19" t="s">
        <v>123</v>
      </c>
      <c r="D16" s="20">
        <v>41</v>
      </c>
      <c r="E16" s="88">
        <v>247.01</v>
      </c>
      <c r="F16" s="88">
        <v>237.68</v>
      </c>
      <c r="G16" s="88">
        <v>300</v>
      </c>
      <c r="H16" s="100">
        <v>300</v>
      </c>
      <c r="I16" s="100">
        <v>300</v>
      </c>
      <c r="J16" s="100">
        <v>300</v>
      </c>
      <c r="K16" s="100">
        <v>300</v>
      </c>
    </row>
    <row r="17" spans="1:11" ht="16.5" thickTop="1" thickBot="1" x14ac:dyDescent="0.3">
      <c r="A17" s="45"/>
      <c r="B17" s="45" t="s">
        <v>124</v>
      </c>
      <c r="C17" s="49" t="s">
        <v>125</v>
      </c>
      <c r="D17" s="48">
        <v>41</v>
      </c>
      <c r="E17" s="87">
        <v>1244.1500000000001</v>
      </c>
      <c r="F17" s="87">
        <v>1164.78</v>
      </c>
      <c r="G17" s="87">
        <v>1245</v>
      </c>
      <c r="H17" s="104">
        <v>1245</v>
      </c>
      <c r="I17" s="104">
        <v>1245</v>
      </c>
      <c r="J17" s="104">
        <v>1245</v>
      </c>
      <c r="K17" s="104">
        <v>1245</v>
      </c>
    </row>
    <row r="18" spans="1:11" ht="16.5" thickTop="1" thickBot="1" x14ac:dyDescent="0.3">
      <c r="A18" s="52"/>
      <c r="B18" s="52"/>
      <c r="C18" s="53" t="s">
        <v>126</v>
      </c>
      <c r="D18" s="52">
        <v>41</v>
      </c>
      <c r="E18" s="86">
        <v>1256.3399999999999</v>
      </c>
      <c r="F18" s="86">
        <v>1460.81</v>
      </c>
      <c r="G18" s="86">
        <v>1650</v>
      </c>
      <c r="H18" s="108">
        <v>1650</v>
      </c>
      <c r="I18" s="108">
        <v>1650</v>
      </c>
      <c r="J18" s="108">
        <v>1650</v>
      </c>
      <c r="K18" s="108">
        <v>1650</v>
      </c>
    </row>
    <row r="19" spans="1:11" ht="16.5" thickTop="1" thickBot="1" x14ac:dyDescent="0.3">
      <c r="A19" s="45"/>
      <c r="B19" s="45" t="s">
        <v>127</v>
      </c>
      <c r="C19" s="49" t="s">
        <v>128</v>
      </c>
      <c r="D19" s="48">
        <v>41</v>
      </c>
      <c r="E19" s="87">
        <v>1256.3399999999999</v>
      </c>
      <c r="F19" s="87">
        <v>1460.81</v>
      </c>
      <c r="G19" s="87">
        <v>1650</v>
      </c>
      <c r="H19" s="104">
        <v>1650</v>
      </c>
      <c r="I19" s="104">
        <v>1650</v>
      </c>
      <c r="J19" s="104">
        <v>1650</v>
      </c>
      <c r="K19" s="104">
        <v>1650</v>
      </c>
    </row>
    <row r="20" spans="1:11" ht="16.5" thickTop="1" thickBot="1" x14ac:dyDescent="0.3">
      <c r="A20" s="52"/>
      <c r="B20" s="52"/>
      <c r="C20" s="53" t="s">
        <v>129</v>
      </c>
      <c r="D20" s="52">
        <v>41</v>
      </c>
      <c r="E20" s="86">
        <f>E21+E22+E25+E26</f>
        <v>3176.5899999999997</v>
      </c>
      <c r="F20" s="86">
        <v>3040.35</v>
      </c>
      <c r="G20" s="86">
        <f>G22+G26</f>
        <v>3530</v>
      </c>
      <c r="H20" s="108">
        <f>H22+H26+H31+H32</f>
        <v>3720</v>
      </c>
      <c r="I20" s="108">
        <f>I22+I26+I31+I32</f>
        <v>4150</v>
      </c>
      <c r="J20" s="108">
        <f>J22+J26+J31+J32</f>
        <v>4150</v>
      </c>
      <c r="K20" s="108">
        <f>K22+K26+K31+K32</f>
        <v>4150</v>
      </c>
    </row>
    <row r="21" spans="1:11" ht="16.5" thickTop="1" thickBot="1" x14ac:dyDescent="0.3">
      <c r="A21" s="20"/>
      <c r="B21" s="15" t="s">
        <v>130</v>
      </c>
      <c r="C21" s="19" t="s">
        <v>131</v>
      </c>
      <c r="D21" s="37">
        <v>111</v>
      </c>
      <c r="E21" s="88">
        <v>125.95</v>
      </c>
      <c r="F21" s="88">
        <v>0</v>
      </c>
      <c r="G21" s="88">
        <v>0</v>
      </c>
      <c r="H21" s="100">
        <v>0</v>
      </c>
      <c r="I21" s="100">
        <v>0</v>
      </c>
      <c r="J21" s="100">
        <v>0</v>
      </c>
      <c r="K21" s="100">
        <v>0</v>
      </c>
    </row>
    <row r="22" spans="1:11" s="5" customFormat="1" ht="16.5" thickTop="1" thickBot="1" x14ac:dyDescent="0.3">
      <c r="A22" s="15"/>
      <c r="B22" s="15" t="s">
        <v>132</v>
      </c>
      <c r="C22" s="14" t="s">
        <v>131</v>
      </c>
      <c r="D22" s="15">
        <v>41</v>
      </c>
      <c r="E22" s="89">
        <v>2728.95</v>
      </c>
      <c r="F22" s="89">
        <v>2734.43</v>
      </c>
      <c r="G22" s="89">
        <v>3100</v>
      </c>
      <c r="H22" s="109">
        <v>3100</v>
      </c>
      <c r="I22" s="109">
        <v>3500</v>
      </c>
      <c r="J22" s="109">
        <v>3500</v>
      </c>
      <c r="K22" s="109">
        <v>3500</v>
      </c>
    </row>
    <row r="23" spans="1:11" ht="16.5" thickTop="1" thickBot="1" x14ac:dyDescent="0.3">
      <c r="A23" s="20"/>
      <c r="B23" s="15"/>
      <c r="C23" s="19" t="s">
        <v>226</v>
      </c>
      <c r="D23" s="20">
        <v>41</v>
      </c>
      <c r="E23" s="88">
        <v>1531.95</v>
      </c>
      <c r="F23" s="88">
        <v>1238.43</v>
      </c>
      <c r="G23" s="88">
        <v>1600</v>
      </c>
      <c r="H23" s="100">
        <v>1600</v>
      </c>
      <c r="I23" s="100">
        <v>2000</v>
      </c>
      <c r="J23" s="100">
        <v>2000</v>
      </c>
      <c r="K23" s="100">
        <v>2000</v>
      </c>
    </row>
    <row r="24" spans="1:11" ht="16.5" thickTop="1" thickBot="1" x14ac:dyDescent="0.3">
      <c r="A24" s="20"/>
      <c r="B24" s="15"/>
      <c r="C24" s="19" t="s">
        <v>227</v>
      </c>
      <c r="D24" s="20">
        <v>41</v>
      </c>
      <c r="E24" s="88">
        <v>1197</v>
      </c>
      <c r="F24" s="88">
        <v>1496</v>
      </c>
      <c r="G24" s="88">
        <v>1500</v>
      </c>
      <c r="H24" s="100">
        <v>1500</v>
      </c>
      <c r="I24" s="100">
        <v>1500</v>
      </c>
      <c r="J24" s="100">
        <v>1500</v>
      </c>
      <c r="K24" s="100">
        <v>1500</v>
      </c>
    </row>
    <row r="25" spans="1:11" ht="16.5" thickTop="1" thickBot="1" x14ac:dyDescent="0.3">
      <c r="A25" s="20"/>
      <c r="B25" s="15" t="s">
        <v>133</v>
      </c>
      <c r="C25" s="19" t="s">
        <v>134</v>
      </c>
      <c r="D25" s="37">
        <v>111</v>
      </c>
      <c r="E25" s="88">
        <v>12.8</v>
      </c>
      <c r="F25" s="88">
        <v>0</v>
      </c>
      <c r="G25" s="88">
        <v>0</v>
      </c>
      <c r="H25" s="100">
        <v>0</v>
      </c>
      <c r="I25" s="100">
        <v>0</v>
      </c>
      <c r="J25" s="100">
        <v>0</v>
      </c>
      <c r="K25" s="100">
        <v>0</v>
      </c>
    </row>
    <row r="26" spans="1:11" s="5" customFormat="1" ht="16.5" thickTop="1" thickBot="1" x14ac:dyDescent="0.3">
      <c r="A26" s="15"/>
      <c r="B26" s="15" t="s">
        <v>135</v>
      </c>
      <c r="C26" s="14" t="s">
        <v>316</v>
      </c>
      <c r="D26" s="15">
        <v>41</v>
      </c>
      <c r="E26" s="89">
        <v>308.89</v>
      </c>
      <c r="F26" s="89">
        <v>305.92</v>
      </c>
      <c r="G26" s="89">
        <f>G27+G28+G29</f>
        <v>430</v>
      </c>
      <c r="H26" s="109">
        <v>530</v>
      </c>
      <c r="I26" s="109">
        <v>300</v>
      </c>
      <c r="J26" s="109">
        <v>300</v>
      </c>
      <c r="K26" s="109">
        <v>300</v>
      </c>
    </row>
    <row r="27" spans="1:11" ht="16.5" thickTop="1" thickBot="1" x14ac:dyDescent="0.3">
      <c r="A27" s="20"/>
      <c r="B27" s="15"/>
      <c r="C27" s="19" t="s">
        <v>228</v>
      </c>
      <c r="D27" s="20">
        <v>41</v>
      </c>
      <c r="E27" s="88">
        <v>67.25</v>
      </c>
      <c r="F27" s="88">
        <v>72.59</v>
      </c>
      <c r="G27" s="88">
        <v>150</v>
      </c>
      <c r="H27" s="100">
        <v>150</v>
      </c>
      <c r="I27" s="100">
        <v>0</v>
      </c>
      <c r="J27" s="100">
        <v>0</v>
      </c>
      <c r="K27" s="100">
        <v>0</v>
      </c>
    </row>
    <row r="28" spans="1:11" ht="16.5" thickTop="1" thickBot="1" x14ac:dyDescent="0.3">
      <c r="A28" s="20"/>
      <c r="B28" s="15"/>
      <c r="C28" s="19" t="s">
        <v>270</v>
      </c>
      <c r="D28" s="20">
        <v>41</v>
      </c>
      <c r="E28" s="88">
        <v>78.430000000000007</v>
      </c>
      <c r="F28" s="88">
        <v>73.739999999999995</v>
      </c>
      <c r="G28" s="88">
        <v>80</v>
      </c>
      <c r="H28" s="100">
        <v>80</v>
      </c>
      <c r="I28" s="100">
        <v>0</v>
      </c>
      <c r="J28" s="100">
        <v>0</v>
      </c>
      <c r="K28" s="100">
        <v>0</v>
      </c>
    </row>
    <row r="29" spans="1:11" ht="16.5" thickTop="1" thickBot="1" x14ac:dyDescent="0.3">
      <c r="A29" s="20"/>
      <c r="B29" s="15"/>
      <c r="C29" s="19" t="s">
        <v>229</v>
      </c>
      <c r="D29" s="20">
        <v>41</v>
      </c>
      <c r="E29" s="88">
        <v>163.21</v>
      </c>
      <c r="F29" s="88">
        <v>147.94999999999999</v>
      </c>
      <c r="G29" s="88">
        <v>200</v>
      </c>
      <c r="H29" s="100">
        <v>200</v>
      </c>
      <c r="I29" s="100">
        <v>200</v>
      </c>
      <c r="J29" s="100">
        <v>200</v>
      </c>
      <c r="K29" s="100">
        <v>200</v>
      </c>
    </row>
    <row r="30" spans="1:11" ht="16.5" thickTop="1" thickBot="1" x14ac:dyDescent="0.3">
      <c r="A30" s="20"/>
      <c r="B30" s="15"/>
      <c r="C30" s="19" t="s">
        <v>230</v>
      </c>
      <c r="D30" s="20">
        <v>41</v>
      </c>
      <c r="E30" s="88">
        <v>0</v>
      </c>
      <c r="F30" s="88">
        <v>11.64</v>
      </c>
      <c r="G30" s="88">
        <v>0</v>
      </c>
      <c r="H30" s="100">
        <v>100</v>
      </c>
      <c r="I30" s="100">
        <v>100</v>
      </c>
      <c r="J30" s="100">
        <v>100</v>
      </c>
      <c r="K30" s="100">
        <v>100</v>
      </c>
    </row>
    <row r="31" spans="1:11" ht="16.5" thickTop="1" thickBot="1" x14ac:dyDescent="0.3">
      <c r="A31" s="20"/>
      <c r="B31" s="15" t="s">
        <v>137</v>
      </c>
      <c r="C31" s="19" t="s">
        <v>312</v>
      </c>
      <c r="D31" s="20">
        <v>41</v>
      </c>
      <c r="E31" s="88">
        <v>0</v>
      </c>
      <c r="F31" s="88">
        <v>0</v>
      </c>
      <c r="G31" s="88">
        <v>0</v>
      </c>
      <c r="H31" s="100">
        <v>90</v>
      </c>
      <c r="I31" s="100">
        <v>100</v>
      </c>
      <c r="J31" s="100">
        <v>100</v>
      </c>
      <c r="K31" s="100">
        <v>100</v>
      </c>
    </row>
    <row r="32" spans="1:11" s="5" customFormat="1" ht="16.5" thickTop="1" thickBot="1" x14ac:dyDescent="0.3">
      <c r="A32" s="15"/>
      <c r="B32" s="15" t="s">
        <v>139</v>
      </c>
      <c r="C32" s="14" t="s">
        <v>313</v>
      </c>
      <c r="D32" s="15">
        <v>41</v>
      </c>
      <c r="E32" s="89">
        <v>0</v>
      </c>
      <c r="F32" s="89">
        <v>0</v>
      </c>
      <c r="G32" s="89">
        <v>0</v>
      </c>
      <c r="H32" s="109">
        <v>0</v>
      </c>
      <c r="I32" s="109">
        <v>250</v>
      </c>
      <c r="J32" s="109">
        <v>250</v>
      </c>
      <c r="K32" s="109">
        <v>250</v>
      </c>
    </row>
    <row r="33" spans="1:11" ht="16.5" thickTop="1" thickBot="1" x14ac:dyDescent="0.3">
      <c r="A33" s="20"/>
      <c r="B33" s="15"/>
      <c r="C33" s="19" t="s">
        <v>314</v>
      </c>
      <c r="D33" s="20">
        <v>41</v>
      </c>
      <c r="E33" s="88">
        <v>0</v>
      </c>
      <c r="F33" s="88">
        <v>0</v>
      </c>
      <c r="G33" s="88">
        <v>0</v>
      </c>
      <c r="H33" s="100">
        <v>0</v>
      </c>
      <c r="I33" s="100">
        <v>150</v>
      </c>
      <c r="J33" s="100">
        <v>150</v>
      </c>
      <c r="K33" s="100">
        <v>150</v>
      </c>
    </row>
    <row r="34" spans="1:11" ht="16.5" thickTop="1" thickBot="1" x14ac:dyDescent="0.3">
      <c r="A34" s="20"/>
      <c r="B34" s="15"/>
      <c r="C34" s="19" t="s">
        <v>315</v>
      </c>
      <c r="D34" s="20">
        <v>41</v>
      </c>
      <c r="E34" s="88">
        <v>0</v>
      </c>
      <c r="F34" s="88">
        <v>0</v>
      </c>
      <c r="G34" s="88">
        <v>0</v>
      </c>
      <c r="H34" s="100">
        <v>0</v>
      </c>
      <c r="I34" s="100">
        <v>100</v>
      </c>
      <c r="J34" s="100">
        <v>100</v>
      </c>
      <c r="K34" s="100">
        <v>100</v>
      </c>
    </row>
    <row r="35" spans="1:11" ht="16.5" thickTop="1" thickBot="1" x14ac:dyDescent="0.3">
      <c r="A35" s="52"/>
      <c r="B35" s="52"/>
      <c r="C35" s="53" t="s">
        <v>136</v>
      </c>
      <c r="D35" s="52">
        <v>41</v>
      </c>
      <c r="E35" s="86">
        <f>E40+E46+E54+E57+E58+E60+E61</f>
        <v>1264.0300000000002</v>
      </c>
      <c r="F35" s="86">
        <v>1919.75</v>
      </c>
      <c r="G35" s="86">
        <f>G36+G37+G38+G39+G40+G46+G54+G57+G58+G59+G60+G61</f>
        <v>2230</v>
      </c>
      <c r="H35" s="108">
        <f>H36+H37+H38+H39+H40+H46+H54+H58+H59+H61</f>
        <v>2205</v>
      </c>
      <c r="I35" s="108">
        <f>I36+I37+I38+I39+I40+I46+I54+I58+I59+I61</f>
        <v>2305</v>
      </c>
      <c r="J35" s="108">
        <f>J36+J37+J38+J39+J40+J46+J54+J58+J59+J61</f>
        <v>2305</v>
      </c>
      <c r="K35" s="108">
        <f>K36+K37+K38+K39+K40+K46+K54+K58+K59+K61</f>
        <v>2305</v>
      </c>
    </row>
    <row r="36" spans="1:11" s="63" customFormat="1" ht="16.5" thickTop="1" thickBot="1" x14ac:dyDescent="0.3">
      <c r="A36" s="62"/>
      <c r="B36" s="62" t="s">
        <v>140</v>
      </c>
      <c r="C36" s="64" t="s">
        <v>217</v>
      </c>
      <c r="D36" s="65">
        <v>41</v>
      </c>
      <c r="E36" s="90">
        <v>0</v>
      </c>
      <c r="F36" s="90">
        <v>0</v>
      </c>
      <c r="G36" s="90">
        <v>20</v>
      </c>
      <c r="H36" s="110">
        <v>20</v>
      </c>
      <c r="I36" s="110">
        <v>20</v>
      </c>
      <c r="J36" s="110">
        <v>20</v>
      </c>
      <c r="K36" s="110">
        <v>20</v>
      </c>
    </row>
    <row r="37" spans="1:11" s="63" customFormat="1" ht="16.5" thickTop="1" thickBot="1" x14ac:dyDescent="0.3">
      <c r="A37" s="62"/>
      <c r="B37" s="62" t="s">
        <v>142</v>
      </c>
      <c r="C37" s="64" t="s">
        <v>231</v>
      </c>
      <c r="D37" s="65">
        <v>41</v>
      </c>
      <c r="E37" s="90">
        <v>0</v>
      </c>
      <c r="F37" s="90">
        <v>123</v>
      </c>
      <c r="G37" s="90">
        <v>100</v>
      </c>
      <c r="H37" s="110">
        <v>200</v>
      </c>
      <c r="I37" s="110">
        <v>200</v>
      </c>
      <c r="J37" s="110">
        <v>200</v>
      </c>
      <c r="K37" s="110">
        <v>200</v>
      </c>
    </row>
    <row r="38" spans="1:11" s="63" customFormat="1" ht="16.5" thickTop="1" thickBot="1" x14ac:dyDescent="0.3">
      <c r="A38" s="62"/>
      <c r="B38" s="62" t="s">
        <v>144</v>
      </c>
      <c r="C38" s="64" t="s">
        <v>271</v>
      </c>
      <c r="D38" s="65">
        <v>41</v>
      </c>
      <c r="E38" s="90">
        <v>0</v>
      </c>
      <c r="F38" s="90">
        <v>0</v>
      </c>
      <c r="G38" s="90">
        <v>0</v>
      </c>
      <c r="H38" s="110">
        <v>200</v>
      </c>
      <c r="I38" s="110">
        <v>200</v>
      </c>
      <c r="J38" s="110">
        <v>200</v>
      </c>
      <c r="K38" s="110">
        <v>200</v>
      </c>
    </row>
    <row r="39" spans="1:11" s="63" customFormat="1" ht="16.5" thickTop="1" thickBot="1" x14ac:dyDescent="0.3">
      <c r="A39" s="62"/>
      <c r="B39" s="62" t="s">
        <v>145</v>
      </c>
      <c r="C39" s="64" t="s">
        <v>203</v>
      </c>
      <c r="D39" s="65">
        <v>41</v>
      </c>
      <c r="E39" s="90">
        <v>0</v>
      </c>
      <c r="F39" s="90">
        <v>0</v>
      </c>
      <c r="G39" s="90">
        <v>20</v>
      </c>
      <c r="H39" s="110">
        <v>20</v>
      </c>
      <c r="I39" s="110">
        <v>20</v>
      </c>
      <c r="J39" s="110">
        <v>20</v>
      </c>
      <c r="K39" s="110">
        <v>20</v>
      </c>
    </row>
    <row r="40" spans="1:11" s="5" customFormat="1" ht="16.5" thickTop="1" thickBot="1" x14ac:dyDescent="0.3">
      <c r="A40" s="15"/>
      <c r="B40" s="15" t="s">
        <v>147</v>
      </c>
      <c r="C40" s="14" t="s">
        <v>138</v>
      </c>
      <c r="D40" s="36">
        <v>111</v>
      </c>
      <c r="E40" s="89">
        <v>250.93</v>
      </c>
      <c r="F40" s="89">
        <v>60.2</v>
      </c>
      <c r="G40" s="89">
        <f>G41+G43+G44</f>
        <v>180</v>
      </c>
      <c r="H40" s="109">
        <f>H41+H43+H44</f>
        <v>260</v>
      </c>
      <c r="I40" s="109">
        <f>I41+I43+I44</f>
        <v>260</v>
      </c>
      <c r="J40" s="109">
        <f>J41+J43+J44</f>
        <v>260</v>
      </c>
      <c r="K40" s="109">
        <f>K41+K43+K44</f>
        <v>260</v>
      </c>
    </row>
    <row r="41" spans="1:11" s="40" customFormat="1" ht="16.5" thickTop="1" thickBot="1" x14ac:dyDescent="0.3">
      <c r="A41" s="20"/>
      <c r="B41" s="20"/>
      <c r="C41" s="19" t="s">
        <v>272</v>
      </c>
      <c r="D41" s="37">
        <v>111</v>
      </c>
      <c r="E41" s="88">
        <v>37.5</v>
      </c>
      <c r="F41" s="88">
        <v>0</v>
      </c>
      <c r="G41" s="88">
        <v>40</v>
      </c>
      <c r="H41" s="100">
        <v>10</v>
      </c>
      <c r="I41" s="100">
        <v>10</v>
      </c>
      <c r="J41" s="100">
        <v>10</v>
      </c>
      <c r="K41" s="100">
        <v>10</v>
      </c>
    </row>
    <row r="42" spans="1:11" ht="16.5" thickTop="1" thickBot="1" x14ac:dyDescent="0.3">
      <c r="A42" s="20"/>
      <c r="B42" s="15"/>
      <c r="C42" s="19" t="s">
        <v>232</v>
      </c>
      <c r="D42" s="37">
        <v>111</v>
      </c>
      <c r="E42" s="88">
        <v>0</v>
      </c>
      <c r="F42" s="88">
        <v>8.1</v>
      </c>
      <c r="G42" s="88">
        <v>0</v>
      </c>
      <c r="H42" s="100">
        <v>0</v>
      </c>
      <c r="I42" s="100">
        <v>0</v>
      </c>
      <c r="J42" s="100">
        <v>0</v>
      </c>
      <c r="K42" s="100">
        <v>0</v>
      </c>
    </row>
    <row r="43" spans="1:11" ht="16.5" thickTop="1" thickBot="1" x14ac:dyDescent="0.3">
      <c r="A43" s="20"/>
      <c r="B43" s="15"/>
      <c r="C43" s="19" t="s">
        <v>233</v>
      </c>
      <c r="D43" s="37">
        <v>111</v>
      </c>
      <c r="E43" s="88">
        <v>66.42</v>
      </c>
      <c r="F43" s="88">
        <v>21.2</v>
      </c>
      <c r="G43" s="88">
        <v>130</v>
      </c>
      <c r="H43" s="100">
        <v>130</v>
      </c>
      <c r="I43" s="100">
        <v>130</v>
      </c>
      <c r="J43" s="100">
        <v>130</v>
      </c>
      <c r="K43" s="100">
        <v>130</v>
      </c>
    </row>
    <row r="44" spans="1:11" ht="16.5" thickTop="1" thickBot="1" x14ac:dyDescent="0.3">
      <c r="A44" s="20"/>
      <c r="B44" s="15"/>
      <c r="C44" s="19" t="s">
        <v>234</v>
      </c>
      <c r="D44" s="37">
        <v>111</v>
      </c>
      <c r="E44" s="88">
        <v>116.52</v>
      </c>
      <c r="F44" s="88">
        <v>30.9</v>
      </c>
      <c r="G44" s="88">
        <v>10</v>
      </c>
      <c r="H44" s="100">
        <v>120</v>
      </c>
      <c r="I44" s="100">
        <v>120</v>
      </c>
      <c r="J44" s="100">
        <v>120</v>
      </c>
      <c r="K44" s="100">
        <v>120</v>
      </c>
    </row>
    <row r="45" spans="1:11" ht="16.5" thickTop="1" thickBot="1" x14ac:dyDescent="0.3">
      <c r="A45" s="20"/>
      <c r="B45" s="15"/>
      <c r="C45" s="19" t="s">
        <v>236</v>
      </c>
      <c r="D45" s="37">
        <v>111</v>
      </c>
      <c r="E45" s="88">
        <v>30.49</v>
      </c>
      <c r="F45" s="88">
        <v>0</v>
      </c>
      <c r="G45" s="88">
        <v>0</v>
      </c>
      <c r="H45" s="100">
        <v>0</v>
      </c>
      <c r="I45" s="100">
        <v>0</v>
      </c>
      <c r="J45" s="100">
        <v>0</v>
      </c>
      <c r="K45" s="100">
        <v>0</v>
      </c>
    </row>
    <row r="46" spans="1:11" s="5" customFormat="1" ht="16.5" thickTop="1" thickBot="1" x14ac:dyDescent="0.3">
      <c r="A46" s="15"/>
      <c r="B46" s="15" t="s">
        <v>148</v>
      </c>
      <c r="C46" s="14" t="s">
        <v>138</v>
      </c>
      <c r="D46" s="15">
        <v>41</v>
      </c>
      <c r="E46" s="89">
        <v>294.27999999999997</v>
      </c>
      <c r="F46" s="89">
        <f>F48+F49+F50+F51+F52+F53</f>
        <v>900.6</v>
      </c>
      <c r="G46" s="89">
        <f>G47+G48+G49+G50+G51+G52</f>
        <v>890</v>
      </c>
      <c r="H46" s="109">
        <f>H47+H48+H49+H50+H51+H52</f>
        <v>990</v>
      </c>
      <c r="I46" s="109">
        <f>I47+I48+I49+I50+I51+I52</f>
        <v>1090</v>
      </c>
      <c r="J46" s="109">
        <f>J47+J48+J49+J50+J51+J52</f>
        <v>1090</v>
      </c>
      <c r="K46" s="109">
        <f>K47+K48+K49+K50+K51+K52</f>
        <v>1090</v>
      </c>
    </row>
    <row r="47" spans="1:11" s="40" customFormat="1" ht="16.5" thickTop="1" thickBot="1" x14ac:dyDescent="0.3">
      <c r="A47" s="20"/>
      <c r="B47" s="20"/>
      <c r="C47" s="19" t="s">
        <v>272</v>
      </c>
      <c r="D47" s="20">
        <v>41</v>
      </c>
      <c r="E47" s="88">
        <v>30.23</v>
      </c>
      <c r="F47" s="88">
        <v>0</v>
      </c>
      <c r="G47" s="88">
        <v>100</v>
      </c>
      <c r="H47" s="100">
        <v>100</v>
      </c>
      <c r="I47" s="100">
        <v>100</v>
      </c>
      <c r="J47" s="100">
        <v>100</v>
      </c>
      <c r="K47" s="100">
        <v>100</v>
      </c>
    </row>
    <row r="48" spans="1:11" s="5" customFormat="1" ht="16.5" thickTop="1" thickBot="1" x14ac:dyDescent="0.3">
      <c r="A48" s="15"/>
      <c r="B48" s="15"/>
      <c r="C48" s="19" t="s">
        <v>232</v>
      </c>
      <c r="D48" s="20">
        <v>41</v>
      </c>
      <c r="E48" s="88">
        <v>3.6</v>
      </c>
      <c r="F48" s="88">
        <v>12.12</v>
      </c>
      <c r="G48" s="88">
        <v>40</v>
      </c>
      <c r="H48" s="100">
        <v>40</v>
      </c>
      <c r="I48" s="100">
        <v>40</v>
      </c>
      <c r="J48" s="100">
        <v>40</v>
      </c>
      <c r="K48" s="100">
        <v>40</v>
      </c>
    </row>
    <row r="49" spans="1:11" s="5" customFormat="1" ht="16.5" thickTop="1" thickBot="1" x14ac:dyDescent="0.3">
      <c r="A49" s="15"/>
      <c r="B49" s="15"/>
      <c r="C49" s="19" t="s">
        <v>233</v>
      </c>
      <c r="D49" s="20">
        <v>41</v>
      </c>
      <c r="E49" s="88">
        <v>74.319999999999993</v>
      </c>
      <c r="F49" s="88">
        <v>264.14</v>
      </c>
      <c r="G49" s="88">
        <v>210</v>
      </c>
      <c r="H49" s="100">
        <v>210</v>
      </c>
      <c r="I49" s="100">
        <v>200</v>
      </c>
      <c r="J49" s="100">
        <v>200</v>
      </c>
      <c r="K49" s="100">
        <v>200</v>
      </c>
    </row>
    <row r="50" spans="1:11" s="5" customFormat="1" ht="16.5" thickTop="1" thickBot="1" x14ac:dyDescent="0.3">
      <c r="A50" s="15"/>
      <c r="B50" s="15"/>
      <c r="C50" s="19" t="s">
        <v>234</v>
      </c>
      <c r="D50" s="20">
        <v>41</v>
      </c>
      <c r="E50" s="88">
        <v>55.93</v>
      </c>
      <c r="F50" s="88">
        <v>38.119999999999997</v>
      </c>
      <c r="G50" s="88">
        <v>50</v>
      </c>
      <c r="H50" s="100">
        <v>150</v>
      </c>
      <c r="I50" s="100">
        <v>150</v>
      </c>
      <c r="J50" s="100">
        <v>150</v>
      </c>
      <c r="K50" s="100">
        <v>150</v>
      </c>
    </row>
    <row r="51" spans="1:11" s="5" customFormat="1" ht="16.5" thickTop="1" thickBot="1" x14ac:dyDescent="0.3">
      <c r="A51" s="15"/>
      <c r="B51" s="15"/>
      <c r="C51" s="19" t="s">
        <v>235</v>
      </c>
      <c r="D51" s="20">
        <v>41</v>
      </c>
      <c r="E51" s="88">
        <v>112.92</v>
      </c>
      <c r="F51" s="88">
        <v>26.88</v>
      </c>
      <c r="G51" s="88">
        <v>100</v>
      </c>
      <c r="H51" s="100">
        <v>100</v>
      </c>
      <c r="I51" s="100">
        <v>100</v>
      </c>
      <c r="J51" s="100">
        <v>100</v>
      </c>
      <c r="K51" s="100">
        <v>100</v>
      </c>
    </row>
    <row r="52" spans="1:11" s="5" customFormat="1" ht="16.5" thickTop="1" thickBot="1" x14ac:dyDescent="0.3">
      <c r="A52" s="15"/>
      <c r="B52" s="15"/>
      <c r="C52" s="19" t="s">
        <v>236</v>
      </c>
      <c r="D52" s="20">
        <v>41</v>
      </c>
      <c r="E52" s="88">
        <v>17.28</v>
      </c>
      <c r="F52" s="88">
        <v>444.14</v>
      </c>
      <c r="G52" s="88">
        <v>390</v>
      </c>
      <c r="H52" s="100">
        <v>390</v>
      </c>
      <c r="I52" s="100">
        <v>500</v>
      </c>
      <c r="J52" s="100">
        <v>500</v>
      </c>
      <c r="K52" s="100">
        <v>500</v>
      </c>
    </row>
    <row r="53" spans="1:11" s="5" customFormat="1" ht="16.5" thickTop="1" thickBot="1" x14ac:dyDescent="0.3">
      <c r="A53" s="15"/>
      <c r="B53" s="15"/>
      <c r="C53" s="19" t="s">
        <v>237</v>
      </c>
      <c r="D53" s="20">
        <v>41</v>
      </c>
      <c r="E53" s="88">
        <v>0</v>
      </c>
      <c r="F53" s="88">
        <v>115.2</v>
      </c>
      <c r="G53" s="88">
        <v>0</v>
      </c>
      <c r="H53" s="100">
        <v>0</v>
      </c>
      <c r="I53" s="100">
        <v>0</v>
      </c>
      <c r="J53" s="100">
        <v>0</v>
      </c>
      <c r="K53" s="100">
        <v>0</v>
      </c>
    </row>
    <row r="54" spans="1:11" s="5" customFormat="1" ht="16.5" thickTop="1" thickBot="1" x14ac:dyDescent="0.3">
      <c r="A54" s="66"/>
      <c r="B54" s="45" t="s">
        <v>151</v>
      </c>
      <c r="C54" s="66" t="s">
        <v>141</v>
      </c>
      <c r="D54" s="45">
        <v>41</v>
      </c>
      <c r="E54" s="91">
        <v>117.6</v>
      </c>
      <c r="F54" s="91">
        <v>97.02</v>
      </c>
      <c r="G54" s="91">
        <v>100</v>
      </c>
      <c r="H54" s="103">
        <v>125</v>
      </c>
      <c r="I54" s="103">
        <v>125</v>
      </c>
      <c r="J54" s="103">
        <v>125</v>
      </c>
      <c r="K54" s="103">
        <v>125</v>
      </c>
    </row>
    <row r="55" spans="1:11" ht="16.5" thickTop="1" thickBot="1" x14ac:dyDescent="0.3">
      <c r="A55" s="47"/>
      <c r="B55" s="45"/>
      <c r="C55" s="47" t="s">
        <v>273</v>
      </c>
      <c r="D55" s="48">
        <v>41</v>
      </c>
      <c r="E55" s="87">
        <v>92.6</v>
      </c>
      <c r="F55" s="91">
        <v>97.02</v>
      </c>
      <c r="G55" s="87">
        <v>75</v>
      </c>
      <c r="H55" s="104">
        <v>75</v>
      </c>
      <c r="I55" s="104">
        <v>75</v>
      </c>
      <c r="J55" s="104">
        <v>75</v>
      </c>
      <c r="K55" s="104">
        <v>75</v>
      </c>
    </row>
    <row r="56" spans="1:11" ht="16.5" thickTop="1" thickBot="1" x14ac:dyDescent="0.3">
      <c r="A56" s="47"/>
      <c r="B56" s="45"/>
      <c r="C56" s="47" t="s">
        <v>274</v>
      </c>
      <c r="D56" s="48">
        <v>41</v>
      </c>
      <c r="E56" s="87">
        <v>25</v>
      </c>
      <c r="F56" s="91">
        <v>0</v>
      </c>
      <c r="G56" s="87">
        <v>25</v>
      </c>
      <c r="H56" s="104">
        <v>50</v>
      </c>
      <c r="I56" s="104">
        <v>50</v>
      </c>
      <c r="J56" s="104">
        <v>50</v>
      </c>
      <c r="K56" s="104">
        <v>50</v>
      </c>
    </row>
    <row r="57" spans="1:11" ht="16.5" thickTop="1" thickBot="1" x14ac:dyDescent="0.3">
      <c r="A57" s="54"/>
      <c r="B57" s="50" t="s">
        <v>153</v>
      </c>
      <c r="C57" s="54" t="s">
        <v>143</v>
      </c>
      <c r="D57" s="116">
        <v>111</v>
      </c>
      <c r="E57" s="92">
        <v>186</v>
      </c>
      <c r="F57" s="92">
        <v>78</v>
      </c>
      <c r="G57" s="92">
        <v>80</v>
      </c>
      <c r="H57" s="105">
        <v>0</v>
      </c>
      <c r="I57" s="105">
        <v>0</v>
      </c>
      <c r="J57" s="105">
        <v>0</v>
      </c>
      <c r="K57" s="105">
        <v>0</v>
      </c>
    </row>
    <row r="58" spans="1:11" ht="16.5" thickTop="1" thickBot="1" x14ac:dyDescent="0.3">
      <c r="A58" s="54"/>
      <c r="B58" s="50" t="s">
        <v>155</v>
      </c>
      <c r="C58" s="54" t="s">
        <v>143</v>
      </c>
      <c r="D58" s="55">
        <v>41</v>
      </c>
      <c r="E58" s="92">
        <v>349.8</v>
      </c>
      <c r="F58" s="92">
        <v>587.69000000000005</v>
      </c>
      <c r="G58" s="92">
        <v>550</v>
      </c>
      <c r="H58" s="105">
        <v>100</v>
      </c>
      <c r="I58" s="105">
        <v>100</v>
      </c>
      <c r="J58" s="105">
        <v>100</v>
      </c>
      <c r="K58" s="105">
        <v>100</v>
      </c>
    </row>
    <row r="59" spans="1:11" ht="16.5" thickTop="1" thickBot="1" x14ac:dyDescent="0.3">
      <c r="A59" s="54"/>
      <c r="B59" s="50" t="s">
        <v>157</v>
      </c>
      <c r="C59" s="54" t="s">
        <v>275</v>
      </c>
      <c r="D59" s="55">
        <v>41</v>
      </c>
      <c r="E59" s="92">
        <v>0</v>
      </c>
      <c r="F59" s="92">
        <v>0</v>
      </c>
      <c r="G59" s="92">
        <v>50</v>
      </c>
      <c r="H59" s="105">
        <v>50</v>
      </c>
      <c r="I59" s="105">
        <v>50</v>
      </c>
      <c r="J59" s="105">
        <v>50</v>
      </c>
      <c r="K59" s="105">
        <v>50</v>
      </c>
    </row>
    <row r="60" spans="1:11" ht="16.5" thickTop="1" thickBot="1" x14ac:dyDescent="0.3">
      <c r="A60" s="47"/>
      <c r="B60" s="45" t="s">
        <v>159</v>
      </c>
      <c r="C60" s="47" t="s">
        <v>146</v>
      </c>
      <c r="D60" s="116">
        <v>111</v>
      </c>
      <c r="E60" s="87">
        <v>24.44</v>
      </c>
      <c r="F60" s="87">
        <v>0</v>
      </c>
      <c r="G60" s="87">
        <v>0</v>
      </c>
      <c r="H60" s="104">
        <v>0</v>
      </c>
      <c r="I60" s="104">
        <v>0</v>
      </c>
      <c r="J60" s="104">
        <v>0</v>
      </c>
      <c r="K60" s="104">
        <v>0</v>
      </c>
    </row>
    <row r="61" spans="1:11" ht="16.5" thickTop="1" thickBot="1" x14ac:dyDescent="0.3">
      <c r="A61" s="47"/>
      <c r="B61" s="45" t="s">
        <v>161</v>
      </c>
      <c r="C61" s="47" t="s">
        <v>146</v>
      </c>
      <c r="D61" s="48">
        <v>41</v>
      </c>
      <c r="E61" s="87">
        <v>40.98</v>
      </c>
      <c r="F61" s="87">
        <v>73.239999999999995</v>
      </c>
      <c r="G61" s="87">
        <v>240</v>
      </c>
      <c r="H61" s="104">
        <v>240</v>
      </c>
      <c r="I61" s="104">
        <v>240</v>
      </c>
      <c r="J61" s="104">
        <v>240</v>
      </c>
      <c r="K61" s="104">
        <v>240</v>
      </c>
    </row>
    <row r="62" spans="1:11" ht="16.5" thickTop="1" thickBot="1" x14ac:dyDescent="0.3">
      <c r="A62" s="52"/>
      <c r="B62" s="52"/>
      <c r="C62" s="53" t="s">
        <v>196</v>
      </c>
      <c r="D62" s="52">
        <v>41</v>
      </c>
      <c r="E62" s="86">
        <v>0</v>
      </c>
      <c r="F62" s="86">
        <v>0</v>
      </c>
      <c r="G62" s="86">
        <v>150</v>
      </c>
      <c r="H62" s="108">
        <v>150</v>
      </c>
      <c r="I62" s="108">
        <v>150</v>
      </c>
      <c r="J62" s="108">
        <v>150</v>
      </c>
      <c r="K62" s="108">
        <v>150</v>
      </c>
    </row>
    <row r="63" spans="1:11" ht="16.5" thickTop="1" thickBot="1" x14ac:dyDescent="0.3">
      <c r="A63" s="47"/>
      <c r="B63" s="45" t="s">
        <v>163</v>
      </c>
      <c r="C63" s="47" t="s">
        <v>198</v>
      </c>
      <c r="D63" s="48">
        <v>41</v>
      </c>
      <c r="E63" s="87">
        <v>0</v>
      </c>
      <c r="F63" s="87">
        <v>0</v>
      </c>
      <c r="G63" s="87">
        <v>50</v>
      </c>
      <c r="H63" s="104">
        <v>50</v>
      </c>
      <c r="I63" s="104">
        <v>50</v>
      </c>
      <c r="J63" s="104">
        <v>50</v>
      </c>
      <c r="K63" s="104">
        <v>50</v>
      </c>
    </row>
    <row r="64" spans="1:11" ht="16.5" thickTop="1" thickBot="1" x14ac:dyDescent="0.3">
      <c r="A64" s="47"/>
      <c r="B64" s="45" t="s">
        <v>165</v>
      </c>
      <c r="C64" s="47" t="s">
        <v>199</v>
      </c>
      <c r="D64" s="48">
        <v>41</v>
      </c>
      <c r="E64" s="87">
        <v>0</v>
      </c>
      <c r="F64" s="87">
        <v>0</v>
      </c>
      <c r="G64" s="87">
        <v>50</v>
      </c>
      <c r="H64" s="104">
        <v>50</v>
      </c>
      <c r="I64" s="104">
        <v>50</v>
      </c>
      <c r="J64" s="104">
        <v>50</v>
      </c>
      <c r="K64" s="104">
        <v>50</v>
      </c>
    </row>
    <row r="65" spans="1:11" ht="16.5" thickTop="1" thickBot="1" x14ac:dyDescent="0.3">
      <c r="A65" s="47"/>
      <c r="B65" s="45" t="s">
        <v>167</v>
      </c>
      <c r="C65" s="47" t="s">
        <v>276</v>
      </c>
      <c r="D65" s="48">
        <v>41</v>
      </c>
      <c r="E65" s="87">
        <v>0</v>
      </c>
      <c r="F65" s="87">
        <v>0</v>
      </c>
      <c r="G65" s="87">
        <v>50</v>
      </c>
      <c r="H65" s="104">
        <v>50</v>
      </c>
      <c r="I65" s="104">
        <v>50</v>
      </c>
      <c r="J65" s="104">
        <v>50</v>
      </c>
      <c r="K65" s="104">
        <v>50</v>
      </c>
    </row>
    <row r="66" spans="1:11" ht="16.5" thickTop="1" thickBot="1" x14ac:dyDescent="0.3">
      <c r="A66" s="52"/>
      <c r="B66" s="52"/>
      <c r="C66" s="53" t="s">
        <v>238</v>
      </c>
      <c r="D66" s="52">
        <v>41</v>
      </c>
      <c r="E66" s="86">
        <v>0</v>
      </c>
      <c r="F66" s="86">
        <v>17.899999999999999</v>
      </c>
      <c r="G66" s="86">
        <v>200</v>
      </c>
      <c r="H66" s="108">
        <v>900</v>
      </c>
      <c r="I66" s="108">
        <v>900</v>
      </c>
      <c r="J66" s="108">
        <v>900</v>
      </c>
      <c r="K66" s="108">
        <v>900</v>
      </c>
    </row>
    <row r="67" spans="1:11" s="76" customFormat="1" ht="16.5" thickTop="1" thickBot="1" x14ac:dyDescent="0.3">
      <c r="A67" s="65"/>
      <c r="B67" s="62" t="s">
        <v>169</v>
      </c>
      <c r="C67" s="64" t="s">
        <v>277</v>
      </c>
      <c r="D67" s="65">
        <v>41</v>
      </c>
      <c r="E67" s="90">
        <v>0</v>
      </c>
      <c r="F67" s="90">
        <v>0</v>
      </c>
      <c r="G67" s="90">
        <v>50</v>
      </c>
      <c r="H67" s="110">
        <v>50</v>
      </c>
      <c r="I67" s="110">
        <v>50</v>
      </c>
      <c r="J67" s="110">
        <v>50</v>
      </c>
      <c r="K67" s="110">
        <v>50</v>
      </c>
    </row>
    <row r="68" spans="1:11" s="76" customFormat="1" ht="16.5" thickTop="1" thickBot="1" x14ac:dyDescent="0.3">
      <c r="A68" s="65"/>
      <c r="B68" s="62" t="s">
        <v>171</v>
      </c>
      <c r="C68" s="64" t="s">
        <v>278</v>
      </c>
      <c r="D68" s="65">
        <v>41</v>
      </c>
      <c r="E68" s="90">
        <v>0</v>
      </c>
      <c r="F68" s="90">
        <v>0</v>
      </c>
      <c r="G68" s="90">
        <v>50</v>
      </c>
      <c r="H68" s="110">
        <v>50</v>
      </c>
      <c r="I68" s="110">
        <v>50</v>
      </c>
      <c r="J68" s="110">
        <v>50</v>
      </c>
      <c r="K68" s="110">
        <v>50</v>
      </c>
    </row>
    <row r="69" spans="1:11" ht="16.5" thickTop="1" thickBot="1" x14ac:dyDescent="0.3">
      <c r="A69" s="47"/>
      <c r="B69" s="45" t="s">
        <v>174</v>
      </c>
      <c r="C69" s="47" t="s">
        <v>193</v>
      </c>
      <c r="D69" s="48">
        <v>41</v>
      </c>
      <c r="E69" s="87">
        <v>0</v>
      </c>
      <c r="F69" s="87">
        <v>17.899999999999999</v>
      </c>
      <c r="G69" s="87">
        <v>100</v>
      </c>
      <c r="H69" s="104">
        <v>100</v>
      </c>
      <c r="I69" s="104">
        <v>100</v>
      </c>
      <c r="J69" s="104">
        <v>100</v>
      </c>
      <c r="K69" s="104">
        <v>100</v>
      </c>
    </row>
    <row r="70" spans="1:11" ht="16.5" thickTop="1" thickBot="1" x14ac:dyDescent="0.3">
      <c r="A70" s="47"/>
      <c r="B70" s="45" t="s">
        <v>177</v>
      </c>
      <c r="C70" s="47" t="s">
        <v>279</v>
      </c>
      <c r="D70" s="48">
        <v>41</v>
      </c>
      <c r="E70" s="87">
        <v>0</v>
      </c>
      <c r="F70" s="87">
        <v>0</v>
      </c>
      <c r="G70" s="87">
        <v>0</v>
      </c>
      <c r="H70" s="104">
        <v>700</v>
      </c>
      <c r="I70" s="104">
        <v>700</v>
      </c>
      <c r="J70" s="104">
        <v>700</v>
      </c>
      <c r="K70" s="104">
        <v>700</v>
      </c>
    </row>
    <row r="71" spans="1:11" ht="16.5" thickTop="1" thickBot="1" x14ac:dyDescent="0.3">
      <c r="A71" s="52"/>
      <c r="B71" s="52"/>
      <c r="C71" s="53" t="s">
        <v>149</v>
      </c>
      <c r="D71" s="52">
        <v>41</v>
      </c>
      <c r="E71" s="86">
        <f>E72+E73+E74+E81+E83+E84+E85+E88+E89+E90+E91+E93</f>
        <v>4815.6299999999992</v>
      </c>
      <c r="F71" s="86">
        <f>F72+F73+F74+F81+F83+F84+F85+F88+F91+F93</f>
        <v>4593.4400000000005</v>
      </c>
      <c r="G71" s="86">
        <f>G72+G73+G74+G81+G82+G83+G84+G85+G88+G90+G91+G93</f>
        <v>8615</v>
      </c>
      <c r="H71" s="108">
        <f>H72+H73+H74+H81+H82+H83+H84+H85+H88+H90+H91+H92+H93</f>
        <v>8635</v>
      </c>
      <c r="I71" s="108">
        <f>I72+I73+I74+I81+I82+I83+I84+I85+I88+I89+I91+I90+I92+I93</f>
        <v>7080</v>
      </c>
      <c r="J71" s="108">
        <f>J72+J73+J74+J81+J82+J83+J84+J85+J88+J89+J91+J90+J92+J93</f>
        <v>7080</v>
      </c>
      <c r="K71" s="108">
        <f>K72+K73+K74+K81+K82+K83+K84+K85+K88+K89+K91+K90+K92+K93</f>
        <v>7080</v>
      </c>
    </row>
    <row r="72" spans="1:11" ht="16.5" thickTop="1" thickBot="1" x14ac:dyDescent="0.3">
      <c r="A72" s="20"/>
      <c r="B72" s="15" t="s">
        <v>180</v>
      </c>
      <c r="C72" s="19" t="s">
        <v>150</v>
      </c>
      <c r="D72" s="20">
        <v>41</v>
      </c>
      <c r="E72" s="88">
        <v>185.8</v>
      </c>
      <c r="F72" s="88">
        <v>273.2</v>
      </c>
      <c r="G72" s="88">
        <v>750</v>
      </c>
      <c r="H72" s="100">
        <v>750</v>
      </c>
      <c r="I72" s="100">
        <v>700</v>
      </c>
      <c r="J72" s="100">
        <v>700</v>
      </c>
      <c r="K72" s="100">
        <v>700</v>
      </c>
    </row>
    <row r="73" spans="1:11" ht="16.5" thickTop="1" thickBot="1" x14ac:dyDescent="0.3">
      <c r="A73" s="15"/>
      <c r="B73" s="15" t="s">
        <v>247</v>
      </c>
      <c r="C73" s="19" t="s">
        <v>152</v>
      </c>
      <c r="D73" s="20">
        <v>41</v>
      </c>
      <c r="E73" s="88">
        <v>73.040000000000006</v>
      </c>
      <c r="F73" s="88">
        <v>69</v>
      </c>
      <c r="G73" s="88">
        <v>120</v>
      </c>
      <c r="H73" s="100">
        <v>120</v>
      </c>
      <c r="I73" s="100">
        <v>120</v>
      </c>
      <c r="J73" s="100">
        <v>120</v>
      </c>
      <c r="K73" s="100">
        <v>120</v>
      </c>
    </row>
    <row r="74" spans="1:11" s="5" customFormat="1" ht="16.5" thickTop="1" thickBot="1" x14ac:dyDescent="0.3">
      <c r="A74" s="15"/>
      <c r="B74" s="15" t="s">
        <v>250</v>
      </c>
      <c r="C74" s="14" t="s">
        <v>154</v>
      </c>
      <c r="D74" s="15">
        <v>41</v>
      </c>
      <c r="E74" s="89">
        <v>684.76</v>
      </c>
      <c r="F74" s="89">
        <v>962.95</v>
      </c>
      <c r="G74" s="89">
        <v>1215</v>
      </c>
      <c r="H74" s="109">
        <f>H75+H76+H77+H78+H79+H80+80</f>
        <v>1215</v>
      </c>
      <c r="I74" s="109">
        <f>I75+I76+I77+I78+I79+I80</f>
        <v>1430</v>
      </c>
      <c r="J74" s="109">
        <f>J75+J76+J77+J78+J79+J80</f>
        <v>1430</v>
      </c>
      <c r="K74" s="109">
        <f>K75+K76+K77+K78+K79+K80</f>
        <v>1430</v>
      </c>
    </row>
    <row r="75" spans="1:11" s="5" customFormat="1" ht="16.5" thickTop="1" thickBot="1" x14ac:dyDescent="0.3">
      <c r="A75" s="15"/>
      <c r="B75" s="15"/>
      <c r="C75" s="19" t="s">
        <v>239</v>
      </c>
      <c r="D75" s="20">
        <v>41</v>
      </c>
      <c r="E75" s="88">
        <v>0</v>
      </c>
      <c r="F75" s="88">
        <v>162</v>
      </c>
      <c r="G75" s="88">
        <v>200</v>
      </c>
      <c r="H75" s="100">
        <v>200</v>
      </c>
      <c r="I75" s="100">
        <v>300</v>
      </c>
      <c r="J75" s="100">
        <v>300</v>
      </c>
      <c r="K75" s="100">
        <v>300</v>
      </c>
    </row>
    <row r="76" spans="1:11" s="5" customFormat="1" ht="16.5" thickTop="1" thickBot="1" x14ac:dyDescent="0.3">
      <c r="A76" s="15"/>
      <c r="B76" s="15"/>
      <c r="C76" s="19" t="s">
        <v>240</v>
      </c>
      <c r="D76" s="20">
        <v>41</v>
      </c>
      <c r="E76" s="88">
        <v>82.56</v>
      </c>
      <c r="F76" s="88">
        <v>188.11</v>
      </c>
      <c r="G76" s="88">
        <v>200</v>
      </c>
      <c r="H76" s="100">
        <v>200</v>
      </c>
      <c r="I76" s="100">
        <v>200</v>
      </c>
      <c r="J76" s="100">
        <v>200</v>
      </c>
      <c r="K76" s="100">
        <v>200</v>
      </c>
    </row>
    <row r="77" spans="1:11" s="5" customFormat="1" ht="16.5" thickTop="1" thickBot="1" x14ac:dyDescent="0.3">
      <c r="A77" s="15"/>
      <c r="B77" s="15"/>
      <c r="C77" s="19" t="s">
        <v>280</v>
      </c>
      <c r="D77" s="20">
        <v>41</v>
      </c>
      <c r="E77" s="88">
        <v>72.5</v>
      </c>
      <c r="F77" s="88">
        <v>0</v>
      </c>
      <c r="G77" s="88">
        <v>135</v>
      </c>
      <c r="H77" s="100">
        <v>135</v>
      </c>
      <c r="I77" s="100">
        <v>130</v>
      </c>
      <c r="J77" s="100">
        <v>130</v>
      </c>
      <c r="K77" s="100">
        <v>130</v>
      </c>
    </row>
    <row r="78" spans="1:11" s="5" customFormat="1" ht="16.5" thickTop="1" thickBot="1" x14ac:dyDescent="0.3">
      <c r="A78" s="15"/>
      <c r="B78" s="15"/>
      <c r="C78" s="19" t="s">
        <v>281</v>
      </c>
      <c r="D78" s="20">
        <v>41</v>
      </c>
      <c r="E78" s="88">
        <v>0</v>
      </c>
      <c r="F78" s="88">
        <v>0</v>
      </c>
      <c r="G78" s="88">
        <v>0</v>
      </c>
      <c r="H78" s="100">
        <v>0</v>
      </c>
      <c r="I78" s="100">
        <v>100</v>
      </c>
      <c r="J78" s="100">
        <v>100</v>
      </c>
      <c r="K78" s="100">
        <v>100</v>
      </c>
    </row>
    <row r="79" spans="1:11" s="5" customFormat="1" ht="16.5" thickTop="1" thickBot="1" x14ac:dyDescent="0.3">
      <c r="A79" s="15"/>
      <c r="B79" s="15"/>
      <c r="C79" s="19" t="s">
        <v>241</v>
      </c>
      <c r="D79" s="20">
        <v>41</v>
      </c>
      <c r="E79" s="88">
        <v>228.2</v>
      </c>
      <c r="F79" s="88">
        <v>210.84</v>
      </c>
      <c r="G79" s="88">
        <v>250</v>
      </c>
      <c r="H79" s="100">
        <v>250</v>
      </c>
      <c r="I79" s="100">
        <v>350</v>
      </c>
      <c r="J79" s="100">
        <v>350</v>
      </c>
      <c r="K79" s="100">
        <v>350</v>
      </c>
    </row>
    <row r="80" spans="1:11" s="5" customFormat="1" ht="16.5" thickTop="1" thickBot="1" x14ac:dyDescent="0.3">
      <c r="A80" s="15"/>
      <c r="B80" s="15"/>
      <c r="C80" s="19" t="s">
        <v>242</v>
      </c>
      <c r="D80" s="20">
        <v>41</v>
      </c>
      <c r="E80" s="88">
        <v>301.5</v>
      </c>
      <c r="F80" s="88">
        <v>402</v>
      </c>
      <c r="G80" s="88">
        <v>350</v>
      </c>
      <c r="H80" s="100">
        <v>350</v>
      </c>
      <c r="I80" s="100">
        <v>350</v>
      </c>
      <c r="J80" s="100">
        <v>350</v>
      </c>
      <c r="K80" s="100">
        <v>350</v>
      </c>
    </row>
    <row r="81" spans="1:11" ht="16.5" thickTop="1" thickBot="1" x14ac:dyDescent="0.3">
      <c r="A81" s="20"/>
      <c r="B81" s="15" t="s">
        <v>284</v>
      </c>
      <c r="C81" s="19" t="s">
        <v>156</v>
      </c>
      <c r="D81" s="20">
        <v>41</v>
      </c>
      <c r="E81" s="88">
        <v>400</v>
      </c>
      <c r="F81" s="88">
        <v>500</v>
      </c>
      <c r="G81" s="88">
        <v>1100</v>
      </c>
      <c r="H81" s="100">
        <v>1100</v>
      </c>
      <c r="I81" s="100">
        <v>500</v>
      </c>
      <c r="J81" s="100">
        <v>500</v>
      </c>
      <c r="K81" s="100">
        <v>500</v>
      </c>
    </row>
    <row r="82" spans="1:11" ht="16.5" thickTop="1" thickBot="1" x14ac:dyDescent="0.3">
      <c r="A82" s="20"/>
      <c r="B82" s="15" t="s">
        <v>285</v>
      </c>
      <c r="C82" s="19" t="s">
        <v>283</v>
      </c>
      <c r="D82" s="20">
        <v>41</v>
      </c>
      <c r="E82" s="88">
        <v>0</v>
      </c>
      <c r="F82" s="88">
        <v>0</v>
      </c>
      <c r="G82" s="88">
        <v>200</v>
      </c>
      <c r="H82" s="100">
        <v>200</v>
      </c>
      <c r="I82" s="100">
        <v>200</v>
      </c>
      <c r="J82" s="100">
        <v>200</v>
      </c>
      <c r="K82" s="100">
        <v>200</v>
      </c>
    </row>
    <row r="83" spans="1:11" ht="16.5" thickTop="1" thickBot="1" x14ac:dyDescent="0.3">
      <c r="A83" s="20"/>
      <c r="B83" s="15" t="s">
        <v>282</v>
      </c>
      <c r="C83" s="19" t="s">
        <v>158</v>
      </c>
      <c r="D83" s="20">
        <v>41</v>
      </c>
      <c r="E83" s="88">
        <v>42.35</v>
      </c>
      <c r="F83" s="88">
        <v>69.989999999999995</v>
      </c>
      <c r="G83" s="88">
        <v>200</v>
      </c>
      <c r="H83" s="100">
        <v>200</v>
      </c>
      <c r="I83" s="100">
        <v>250</v>
      </c>
      <c r="J83" s="100">
        <v>250</v>
      </c>
      <c r="K83" s="100">
        <v>250</v>
      </c>
    </row>
    <row r="84" spans="1:11" ht="16.5" thickTop="1" thickBot="1" x14ac:dyDescent="0.3">
      <c r="A84" s="20"/>
      <c r="B84" s="15" t="s">
        <v>286</v>
      </c>
      <c r="C84" s="19" t="s">
        <v>160</v>
      </c>
      <c r="D84" s="20">
        <v>41</v>
      </c>
      <c r="E84" s="88">
        <v>1083.3599999999999</v>
      </c>
      <c r="F84" s="88">
        <v>1130.8800000000001</v>
      </c>
      <c r="G84" s="88">
        <v>1300</v>
      </c>
      <c r="H84" s="100">
        <v>1300</v>
      </c>
      <c r="I84" s="100">
        <v>1500</v>
      </c>
      <c r="J84" s="100">
        <v>1500</v>
      </c>
      <c r="K84" s="100">
        <v>1500</v>
      </c>
    </row>
    <row r="85" spans="1:11" s="5" customFormat="1" ht="16.5" thickTop="1" thickBot="1" x14ac:dyDescent="0.3">
      <c r="A85" s="45"/>
      <c r="B85" s="45" t="s">
        <v>287</v>
      </c>
      <c r="C85" s="46" t="s">
        <v>162</v>
      </c>
      <c r="D85" s="45">
        <v>41</v>
      </c>
      <c r="E85" s="91">
        <v>488.66</v>
      </c>
      <c r="F85" s="91">
        <v>493.93</v>
      </c>
      <c r="G85" s="91">
        <v>520</v>
      </c>
      <c r="H85" s="103">
        <v>520</v>
      </c>
      <c r="I85" s="103">
        <v>520</v>
      </c>
      <c r="J85" s="103">
        <v>520</v>
      </c>
      <c r="K85" s="103">
        <v>520</v>
      </c>
    </row>
    <row r="86" spans="1:11" s="40" customFormat="1" ht="16.5" thickTop="1" thickBot="1" x14ac:dyDescent="0.3">
      <c r="A86" s="48"/>
      <c r="B86" s="48"/>
      <c r="C86" s="49" t="s">
        <v>243</v>
      </c>
      <c r="D86" s="48">
        <v>41</v>
      </c>
      <c r="E86" s="87">
        <v>472.66</v>
      </c>
      <c r="F86" s="87">
        <v>477.93</v>
      </c>
      <c r="G86" s="87">
        <v>480</v>
      </c>
      <c r="H86" s="104">
        <v>480</v>
      </c>
      <c r="I86" s="104">
        <v>500</v>
      </c>
      <c r="J86" s="104">
        <v>500</v>
      </c>
      <c r="K86" s="104">
        <v>500</v>
      </c>
    </row>
    <row r="87" spans="1:11" s="40" customFormat="1" ht="16.5" thickTop="1" thickBot="1" x14ac:dyDescent="0.3">
      <c r="A87" s="48"/>
      <c r="B87" s="48"/>
      <c r="C87" s="49" t="s">
        <v>244</v>
      </c>
      <c r="D87" s="48">
        <v>41</v>
      </c>
      <c r="E87" s="87">
        <v>16</v>
      </c>
      <c r="F87" s="87">
        <v>16</v>
      </c>
      <c r="G87" s="87">
        <v>20</v>
      </c>
      <c r="H87" s="104">
        <v>20</v>
      </c>
      <c r="I87" s="104">
        <v>20</v>
      </c>
      <c r="J87" s="104">
        <v>20</v>
      </c>
      <c r="K87" s="104">
        <v>20</v>
      </c>
    </row>
    <row r="88" spans="1:11" ht="16.5" thickTop="1" thickBot="1" x14ac:dyDescent="0.3">
      <c r="A88" s="50"/>
      <c r="B88" s="50" t="s">
        <v>288</v>
      </c>
      <c r="C88" s="57" t="s">
        <v>164</v>
      </c>
      <c r="D88" s="55">
        <v>41</v>
      </c>
      <c r="E88" s="92">
        <v>236.48</v>
      </c>
      <c r="F88" s="92">
        <v>285.81</v>
      </c>
      <c r="G88" s="92">
        <v>280</v>
      </c>
      <c r="H88" s="105">
        <v>280</v>
      </c>
      <c r="I88" s="105">
        <v>280</v>
      </c>
      <c r="J88" s="105">
        <v>280</v>
      </c>
      <c r="K88" s="105">
        <v>280</v>
      </c>
    </row>
    <row r="89" spans="1:11" ht="16.5" thickTop="1" thickBot="1" x14ac:dyDescent="0.3">
      <c r="A89" s="48"/>
      <c r="B89" s="45" t="s">
        <v>289</v>
      </c>
      <c r="C89" s="49" t="s">
        <v>166</v>
      </c>
      <c r="D89" s="48">
        <v>41</v>
      </c>
      <c r="E89" s="87">
        <v>66</v>
      </c>
      <c r="F89" s="87">
        <v>0</v>
      </c>
      <c r="G89" s="87">
        <v>0</v>
      </c>
      <c r="H89" s="104">
        <v>0</v>
      </c>
      <c r="I89" s="104">
        <v>0</v>
      </c>
      <c r="J89" s="104">
        <v>0</v>
      </c>
      <c r="K89" s="104">
        <v>0</v>
      </c>
    </row>
    <row r="90" spans="1:11" ht="16.5" thickTop="1" thickBot="1" x14ac:dyDescent="0.3">
      <c r="A90" s="45"/>
      <c r="B90" s="45" t="s">
        <v>290</v>
      </c>
      <c r="C90" s="49" t="s">
        <v>168</v>
      </c>
      <c r="D90" s="48">
        <v>41</v>
      </c>
      <c r="E90" s="87">
        <v>500</v>
      </c>
      <c r="F90" s="87">
        <v>0</v>
      </c>
      <c r="G90" s="87">
        <v>1200</v>
      </c>
      <c r="H90" s="104">
        <v>1200</v>
      </c>
      <c r="I90" s="104">
        <v>500</v>
      </c>
      <c r="J90" s="104">
        <v>500</v>
      </c>
      <c r="K90" s="104">
        <v>500</v>
      </c>
    </row>
    <row r="91" spans="1:11" ht="16.5" thickTop="1" thickBot="1" x14ac:dyDescent="0.3">
      <c r="A91" s="45"/>
      <c r="B91" s="45" t="s">
        <v>292</v>
      </c>
      <c r="C91" s="49" t="s">
        <v>179</v>
      </c>
      <c r="D91" s="48">
        <v>41</v>
      </c>
      <c r="E91" s="87">
        <v>999.5</v>
      </c>
      <c r="F91" s="87">
        <v>752</v>
      </c>
      <c r="G91" s="87">
        <v>1670</v>
      </c>
      <c r="H91" s="104">
        <v>1670</v>
      </c>
      <c r="I91" s="104">
        <v>1000</v>
      </c>
      <c r="J91" s="104">
        <v>1000</v>
      </c>
      <c r="K91" s="104">
        <v>1000</v>
      </c>
    </row>
    <row r="92" spans="1:11" ht="16.5" thickTop="1" thickBot="1" x14ac:dyDescent="0.3">
      <c r="A92" s="45"/>
      <c r="B92" s="45" t="s">
        <v>293</v>
      </c>
      <c r="C92" s="49" t="s">
        <v>291</v>
      </c>
      <c r="D92" s="48">
        <v>41</v>
      </c>
      <c r="E92" s="87">
        <v>0</v>
      </c>
      <c r="F92" s="87">
        <v>0</v>
      </c>
      <c r="G92" s="87">
        <v>0</v>
      </c>
      <c r="H92" s="104">
        <v>20</v>
      </c>
      <c r="I92" s="104">
        <v>20</v>
      </c>
      <c r="J92" s="104">
        <v>20</v>
      </c>
      <c r="K92" s="104">
        <v>20</v>
      </c>
    </row>
    <row r="93" spans="1:11" ht="16.5" thickTop="1" thickBot="1" x14ac:dyDescent="0.3">
      <c r="A93" s="45"/>
      <c r="B93" s="45" t="s">
        <v>294</v>
      </c>
      <c r="C93" s="49" t="s">
        <v>170</v>
      </c>
      <c r="D93" s="48">
        <v>41</v>
      </c>
      <c r="E93" s="87">
        <v>55.68</v>
      </c>
      <c r="F93" s="87">
        <v>55.68</v>
      </c>
      <c r="G93" s="87">
        <v>60</v>
      </c>
      <c r="H93" s="104">
        <v>60</v>
      </c>
      <c r="I93" s="104">
        <v>60</v>
      </c>
      <c r="J93" s="104">
        <v>60</v>
      </c>
      <c r="K93" s="104">
        <v>60</v>
      </c>
    </row>
    <row r="94" spans="1:11" ht="16.5" thickTop="1" thickBot="1" x14ac:dyDescent="0.3">
      <c r="A94" s="52"/>
      <c r="B94" s="52"/>
      <c r="C94" s="53" t="s">
        <v>172</v>
      </c>
      <c r="D94" s="52">
        <v>41</v>
      </c>
      <c r="E94" s="86">
        <v>589.55999999999995</v>
      </c>
      <c r="F94" s="86">
        <f>F95+F98</f>
        <v>594.07000000000005</v>
      </c>
      <c r="G94" s="86">
        <v>650</v>
      </c>
      <c r="H94" s="108">
        <v>950</v>
      </c>
      <c r="I94" s="108">
        <v>950</v>
      </c>
      <c r="J94" s="108">
        <v>950</v>
      </c>
      <c r="K94" s="108">
        <v>950</v>
      </c>
    </row>
    <row r="95" spans="1:11" s="5" customFormat="1" ht="16.5" thickTop="1" thickBot="1" x14ac:dyDescent="0.3">
      <c r="A95" s="45"/>
      <c r="B95" s="45" t="s">
        <v>295</v>
      </c>
      <c r="C95" s="46" t="s">
        <v>173</v>
      </c>
      <c r="D95" s="45">
        <v>41</v>
      </c>
      <c r="E95" s="91">
        <v>274.24</v>
      </c>
      <c r="F95" s="91">
        <v>272.91000000000003</v>
      </c>
      <c r="G95" s="91">
        <v>300</v>
      </c>
      <c r="H95" s="103">
        <v>550</v>
      </c>
      <c r="I95" s="103">
        <v>550</v>
      </c>
      <c r="J95" s="103">
        <v>550</v>
      </c>
      <c r="K95" s="103">
        <v>550</v>
      </c>
    </row>
    <row r="96" spans="1:11" ht="16.5" thickTop="1" thickBot="1" x14ac:dyDescent="0.3">
      <c r="A96" s="48"/>
      <c r="B96" s="45"/>
      <c r="C96" s="49" t="s">
        <v>245</v>
      </c>
      <c r="D96" s="48">
        <v>41</v>
      </c>
      <c r="E96" s="87">
        <v>224.94</v>
      </c>
      <c r="F96" s="87">
        <v>227.7</v>
      </c>
      <c r="G96" s="87">
        <v>250</v>
      </c>
      <c r="H96" s="104">
        <v>500</v>
      </c>
      <c r="I96" s="104">
        <v>500</v>
      </c>
      <c r="J96" s="104">
        <v>500</v>
      </c>
      <c r="K96" s="104">
        <v>500</v>
      </c>
    </row>
    <row r="97" spans="1:11" ht="16.5" thickTop="1" thickBot="1" x14ac:dyDescent="0.3">
      <c r="A97" s="48"/>
      <c r="B97" s="45"/>
      <c r="C97" s="49" t="s">
        <v>246</v>
      </c>
      <c r="D97" s="48">
        <v>41</v>
      </c>
      <c r="E97" s="87">
        <v>49.3</v>
      </c>
      <c r="F97" s="87">
        <v>45.21</v>
      </c>
      <c r="G97" s="87">
        <v>50</v>
      </c>
      <c r="H97" s="104">
        <v>50</v>
      </c>
      <c r="I97" s="104">
        <v>50</v>
      </c>
      <c r="J97" s="104">
        <v>50</v>
      </c>
      <c r="K97" s="104">
        <v>50</v>
      </c>
    </row>
    <row r="98" spans="1:11" s="5" customFormat="1" ht="16.5" thickTop="1" thickBot="1" x14ac:dyDescent="0.3">
      <c r="A98" s="45"/>
      <c r="B98" s="45" t="s">
        <v>317</v>
      </c>
      <c r="C98" s="46" t="s">
        <v>175</v>
      </c>
      <c r="D98" s="117">
        <v>111</v>
      </c>
      <c r="E98" s="91">
        <v>315.32</v>
      </c>
      <c r="F98" s="91">
        <v>321.16000000000003</v>
      </c>
      <c r="G98" s="91">
        <v>350</v>
      </c>
      <c r="H98" s="103">
        <v>400</v>
      </c>
      <c r="I98" s="103">
        <v>400</v>
      </c>
      <c r="J98" s="103">
        <v>400</v>
      </c>
      <c r="K98" s="103">
        <v>400</v>
      </c>
    </row>
    <row r="99" spans="1:11" ht="16.5" thickTop="1" thickBot="1" x14ac:dyDescent="0.3">
      <c r="A99" s="48"/>
      <c r="B99" s="45"/>
      <c r="C99" s="49" t="s">
        <v>248</v>
      </c>
      <c r="D99" s="116">
        <v>111</v>
      </c>
      <c r="E99" s="87">
        <v>301.32</v>
      </c>
      <c r="F99" s="87">
        <v>306.89999999999998</v>
      </c>
      <c r="G99" s="87">
        <v>300</v>
      </c>
      <c r="H99" s="104">
        <v>350</v>
      </c>
      <c r="I99" s="104">
        <v>350</v>
      </c>
      <c r="J99" s="104">
        <v>350</v>
      </c>
      <c r="K99" s="104">
        <v>350</v>
      </c>
    </row>
    <row r="100" spans="1:11" ht="16.5" thickTop="1" thickBot="1" x14ac:dyDescent="0.3">
      <c r="A100" s="48"/>
      <c r="B100" s="45"/>
      <c r="C100" s="49" t="s">
        <v>249</v>
      </c>
      <c r="D100" s="116">
        <v>111</v>
      </c>
      <c r="E100" s="87">
        <v>14</v>
      </c>
      <c r="F100" s="87">
        <v>14.26</v>
      </c>
      <c r="G100" s="87">
        <v>50</v>
      </c>
      <c r="H100" s="104">
        <v>50</v>
      </c>
      <c r="I100" s="104">
        <v>50</v>
      </c>
      <c r="J100" s="104">
        <v>50</v>
      </c>
      <c r="K100" s="104">
        <v>50</v>
      </c>
    </row>
    <row r="101" spans="1:11" ht="16.5" thickTop="1" thickBot="1" x14ac:dyDescent="0.3">
      <c r="A101" s="52"/>
      <c r="B101" s="52"/>
      <c r="C101" s="53" t="s">
        <v>176</v>
      </c>
      <c r="D101" s="52">
        <v>41</v>
      </c>
      <c r="E101" s="86">
        <v>417.7</v>
      </c>
      <c r="F101" s="86">
        <v>418.77</v>
      </c>
      <c r="G101" s="86">
        <v>490</v>
      </c>
      <c r="H101" s="108">
        <v>590</v>
      </c>
      <c r="I101" s="108">
        <v>590</v>
      </c>
      <c r="J101" s="108">
        <v>590</v>
      </c>
      <c r="K101" s="108">
        <v>590</v>
      </c>
    </row>
    <row r="102" spans="1:11" s="5" customFormat="1" ht="16.5" thickTop="1" thickBot="1" x14ac:dyDescent="0.3">
      <c r="A102" s="45"/>
      <c r="B102" s="45" t="s">
        <v>318</v>
      </c>
      <c r="C102" s="46" t="s">
        <v>178</v>
      </c>
      <c r="D102" s="45">
        <v>41</v>
      </c>
      <c r="E102" s="91">
        <v>417.7</v>
      </c>
      <c r="F102" s="91">
        <v>418.77</v>
      </c>
      <c r="G102" s="91">
        <v>480</v>
      </c>
      <c r="H102" s="103">
        <v>480</v>
      </c>
      <c r="I102" s="103">
        <v>480</v>
      </c>
      <c r="J102" s="103">
        <v>480</v>
      </c>
      <c r="K102" s="103">
        <v>480</v>
      </c>
    </row>
    <row r="103" spans="1:11" ht="16.5" thickTop="1" thickBot="1" x14ac:dyDescent="0.3">
      <c r="A103" s="48"/>
      <c r="B103" s="67"/>
      <c r="C103" s="68" t="s">
        <v>251</v>
      </c>
      <c r="D103" s="48">
        <v>41</v>
      </c>
      <c r="E103" s="87">
        <v>0</v>
      </c>
      <c r="F103" s="87">
        <v>288.77</v>
      </c>
      <c r="G103" s="87">
        <v>350</v>
      </c>
      <c r="H103" s="104">
        <v>350</v>
      </c>
      <c r="I103" s="104">
        <v>350</v>
      </c>
      <c r="J103" s="104">
        <v>350</v>
      </c>
      <c r="K103" s="104">
        <v>350</v>
      </c>
    </row>
    <row r="104" spans="1:11" ht="16.5" thickTop="1" thickBot="1" x14ac:dyDescent="0.3">
      <c r="A104" s="48"/>
      <c r="B104" s="67"/>
      <c r="C104" s="68" t="s">
        <v>252</v>
      </c>
      <c r="D104" s="48">
        <v>41</v>
      </c>
      <c r="E104" s="87">
        <v>0</v>
      </c>
      <c r="F104" s="87">
        <v>130</v>
      </c>
      <c r="G104" s="87">
        <v>130</v>
      </c>
      <c r="H104" s="104">
        <v>130</v>
      </c>
      <c r="I104" s="104">
        <v>130</v>
      </c>
      <c r="J104" s="104">
        <v>130</v>
      </c>
      <c r="K104" s="104">
        <v>130</v>
      </c>
    </row>
    <row r="105" spans="1:11" ht="16.5" thickTop="1" thickBot="1" x14ac:dyDescent="0.3">
      <c r="A105" s="48"/>
      <c r="B105" s="67" t="s">
        <v>319</v>
      </c>
      <c r="C105" s="68" t="s">
        <v>296</v>
      </c>
      <c r="D105" s="48">
        <v>41</v>
      </c>
      <c r="E105" s="87">
        <v>0</v>
      </c>
      <c r="F105" s="87">
        <v>0</v>
      </c>
      <c r="G105" s="87">
        <v>10</v>
      </c>
      <c r="H105" s="104">
        <v>110</v>
      </c>
      <c r="I105" s="104">
        <v>110</v>
      </c>
      <c r="J105" s="104">
        <v>110</v>
      </c>
      <c r="K105" s="104">
        <v>110</v>
      </c>
    </row>
    <row r="106" spans="1:11" ht="16.5" thickTop="1" thickBot="1" x14ac:dyDescent="0.3">
      <c r="A106" s="44" t="s">
        <v>181</v>
      </c>
      <c r="B106" s="51"/>
      <c r="C106" s="196" t="s">
        <v>260</v>
      </c>
      <c r="D106" s="197"/>
      <c r="E106" s="85">
        <v>560.86</v>
      </c>
      <c r="F106" s="85">
        <v>503.09</v>
      </c>
      <c r="G106" s="85">
        <v>450</v>
      </c>
      <c r="H106" s="107">
        <v>450</v>
      </c>
      <c r="I106" s="107">
        <v>550</v>
      </c>
      <c r="J106" s="107">
        <v>550</v>
      </c>
      <c r="K106" s="107">
        <v>550</v>
      </c>
    </row>
    <row r="107" spans="1:11" ht="16.5" thickTop="1" thickBot="1" x14ac:dyDescent="0.3">
      <c r="A107" s="52"/>
      <c r="B107" s="52"/>
      <c r="C107" s="53" t="s">
        <v>149</v>
      </c>
      <c r="D107" s="52">
        <v>41</v>
      </c>
      <c r="E107" s="86">
        <v>560.86</v>
      </c>
      <c r="F107" s="86">
        <v>503.09</v>
      </c>
      <c r="G107" s="86">
        <v>450</v>
      </c>
      <c r="H107" s="108">
        <v>450</v>
      </c>
      <c r="I107" s="108">
        <v>550</v>
      </c>
      <c r="J107" s="108">
        <v>550</v>
      </c>
      <c r="K107" s="108">
        <v>550</v>
      </c>
    </row>
    <row r="108" spans="1:11" s="5" customFormat="1" ht="16.5" thickTop="1" thickBot="1" x14ac:dyDescent="0.3">
      <c r="A108" s="45"/>
      <c r="B108" s="45" t="s">
        <v>107</v>
      </c>
      <c r="C108" s="66" t="s">
        <v>158</v>
      </c>
      <c r="D108" s="45">
        <v>41</v>
      </c>
      <c r="E108" s="91">
        <v>560.79999999999995</v>
      </c>
      <c r="F108" s="91">
        <v>503.09</v>
      </c>
      <c r="G108" s="91">
        <v>440</v>
      </c>
      <c r="H108" s="103">
        <v>440</v>
      </c>
      <c r="I108" s="103">
        <v>540</v>
      </c>
      <c r="J108" s="103">
        <v>540</v>
      </c>
      <c r="K108" s="103">
        <v>540</v>
      </c>
    </row>
    <row r="109" spans="1:11" s="40" customFormat="1" ht="16.5" thickTop="1" thickBot="1" x14ac:dyDescent="0.3">
      <c r="A109" s="48"/>
      <c r="B109" s="48"/>
      <c r="C109" s="47" t="s">
        <v>253</v>
      </c>
      <c r="D109" s="48">
        <v>41</v>
      </c>
      <c r="E109" s="87">
        <v>339.75</v>
      </c>
      <c r="F109" s="87">
        <v>364.44</v>
      </c>
      <c r="G109" s="87">
        <v>300</v>
      </c>
      <c r="H109" s="104">
        <v>300</v>
      </c>
      <c r="I109" s="104">
        <v>400</v>
      </c>
      <c r="J109" s="104">
        <v>400</v>
      </c>
      <c r="K109" s="104">
        <v>400</v>
      </c>
    </row>
    <row r="110" spans="1:11" s="40" customFormat="1" ht="16.5" thickTop="1" thickBot="1" x14ac:dyDescent="0.3">
      <c r="A110" s="48"/>
      <c r="B110" s="48"/>
      <c r="C110" s="47" t="s">
        <v>254</v>
      </c>
      <c r="D110" s="48">
        <v>41</v>
      </c>
      <c r="E110" s="87">
        <v>221.05</v>
      </c>
      <c r="F110" s="87">
        <v>138.65</v>
      </c>
      <c r="G110" s="87">
        <v>140</v>
      </c>
      <c r="H110" s="104">
        <v>140</v>
      </c>
      <c r="I110" s="104">
        <v>140</v>
      </c>
      <c r="J110" s="104">
        <v>140</v>
      </c>
      <c r="K110" s="104">
        <v>140</v>
      </c>
    </row>
    <row r="111" spans="1:11" ht="16.5" thickTop="1" thickBot="1" x14ac:dyDescent="0.3">
      <c r="A111" s="48"/>
      <c r="B111" s="45" t="s">
        <v>109</v>
      </c>
      <c r="C111" s="49" t="s">
        <v>170</v>
      </c>
      <c r="D111" s="48">
        <v>41</v>
      </c>
      <c r="E111" s="87">
        <v>0.06</v>
      </c>
      <c r="F111" s="87">
        <v>0</v>
      </c>
      <c r="G111" s="87">
        <v>10</v>
      </c>
      <c r="H111" s="104">
        <v>10</v>
      </c>
      <c r="I111" s="104">
        <v>10</v>
      </c>
      <c r="J111" s="104">
        <v>10</v>
      </c>
      <c r="K111" s="104">
        <v>10</v>
      </c>
    </row>
    <row r="112" spans="1:11" ht="16.5" thickTop="1" thickBot="1" x14ac:dyDescent="0.3">
      <c r="A112" s="44" t="s">
        <v>182</v>
      </c>
      <c r="B112" s="51"/>
      <c r="C112" s="196" t="s">
        <v>256</v>
      </c>
      <c r="D112" s="197"/>
      <c r="E112" s="85">
        <v>708.8</v>
      </c>
      <c r="F112" s="85">
        <v>568.29999999999995</v>
      </c>
      <c r="G112" s="85">
        <v>600</v>
      </c>
      <c r="H112" s="107">
        <v>600</v>
      </c>
      <c r="I112" s="107">
        <v>600</v>
      </c>
      <c r="J112" s="107">
        <v>600</v>
      </c>
      <c r="K112" s="107">
        <v>600</v>
      </c>
    </row>
    <row r="113" spans="1:11" ht="16.5" thickTop="1" thickBot="1" x14ac:dyDescent="0.3">
      <c r="A113" s="52"/>
      <c r="B113" s="52"/>
      <c r="C113" s="53" t="s">
        <v>108</v>
      </c>
      <c r="D113" s="118">
        <v>111</v>
      </c>
      <c r="E113" s="86">
        <v>18.27</v>
      </c>
      <c r="F113" s="86">
        <f>F114+F116+F117+F118+F119</f>
        <v>17.46</v>
      </c>
      <c r="G113" s="86">
        <v>30</v>
      </c>
      <c r="H113" s="108">
        <v>30</v>
      </c>
      <c r="I113" s="108">
        <v>30</v>
      </c>
      <c r="J113" s="108">
        <v>30</v>
      </c>
      <c r="K113" s="108">
        <v>30</v>
      </c>
    </row>
    <row r="114" spans="1:11" ht="16.5" thickTop="1" thickBot="1" x14ac:dyDescent="0.3">
      <c r="A114" s="48"/>
      <c r="B114" s="45" t="s">
        <v>107</v>
      </c>
      <c r="C114" s="49" t="s">
        <v>112</v>
      </c>
      <c r="D114" s="116">
        <v>111</v>
      </c>
      <c r="E114" s="87">
        <v>5</v>
      </c>
      <c r="F114" s="87">
        <v>5</v>
      </c>
      <c r="G114" s="87">
        <v>5</v>
      </c>
      <c r="H114" s="104">
        <v>5</v>
      </c>
      <c r="I114" s="104">
        <v>5</v>
      </c>
      <c r="J114" s="104">
        <v>5</v>
      </c>
      <c r="K114" s="104">
        <v>5</v>
      </c>
    </row>
    <row r="115" spans="1:11" ht="16.5" thickTop="1" thickBot="1" x14ac:dyDescent="0.3">
      <c r="A115" s="48"/>
      <c r="B115" s="45" t="s">
        <v>109</v>
      </c>
      <c r="C115" s="49" t="s">
        <v>113</v>
      </c>
      <c r="D115" s="116">
        <v>111</v>
      </c>
      <c r="E115" s="87">
        <v>0</v>
      </c>
      <c r="F115" s="87">
        <v>0</v>
      </c>
      <c r="G115" s="87">
        <v>5</v>
      </c>
      <c r="H115" s="104">
        <v>5</v>
      </c>
      <c r="I115" s="104">
        <v>5</v>
      </c>
      <c r="J115" s="104">
        <v>5</v>
      </c>
      <c r="K115" s="104">
        <v>5</v>
      </c>
    </row>
    <row r="116" spans="1:11" ht="16.5" thickTop="1" thickBot="1" x14ac:dyDescent="0.3">
      <c r="A116" s="20"/>
      <c r="B116" s="15" t="s">
        <v>110</v>
      </c>
      <c r="C116" s="19" t="s">
        <v>117</v>
      </c>
      <c r="D116" s="37">
        <v>111</v>
      </c>
      <c r="E116" s="88">
        <v>8.44</v>
      </c>
      <c r="F116" s="88">
        <v>7.86</v>
      </c>
      <c r="G116" s="88">
        <v>5</v>
      </c>
      <c r="H116" s="100">
        <v>5</v>
      </c>
      <c r="I116" s="100">
        <v>5</v>
      </c>
      <c r="J116" s="100">
        <v>5</v>
      </c>
      <c r="K116" s="100">
        <v>5</v>
      </c>
    </row>
    <row r="117" spans="1:11" ht="16.5" thickTop="1" thickBot="1" x14ac:dyDescent="0.3">
      <c r="A117" s="20"/>
      <c r="B117" s="15" t="s">
        <v>114</v>
      </c>
      <c r="C117" s="19" t="s">
        <v>119</v>
      </c>
      <c r="D117" s="37">
        <v>111</v>
      </c>
      <c r="E117" s="88">
        <v>0.48</v>
      </c>
      <c r="F117" s="88">
        <v>0.44</v>
      </c>
      <c r="G117" s="88">
        <v>5</v>
      </c>
      <c r="H117" s="100">
        <v>5</v>
      </c>
      <c r="I117" s="100">
        <v>5</v>
      </c>
      <c r="J117" s="100">
        <v>5</v>
      </c>
      <c r="K117" s="100">
        <v>5</v>
      </c>
    </row>
    <row r="118" spans="1:11" ht="16.5" thickTop="1" thickBot="1" x14ac:dyDescent="0.3">
      <c r="A118" s="20"/>
      <c r="B118" s="15" t="s">
        <v>116</v>
      </c>
      <c r="C118" s="19" t="s">
        <v>121</v>
      </c>
      <c r="D118" s="37">
        <v>111</v>
      </c>
      <c r="E118" s="88">
        <v>1.5</v>
      </c>
      <c r="F118" s="88">
        <v>1.5</v>
      </c>
      <c r="G118" s="88">
        <v>5</v>
      </c>
      <c r="H118" s="100">
        <v>5</v>
      </c>
      <c r="I118" s="100">
        <v>5</v>
      </c>
      <c r="J118" s="100">
        <v>5</v>
      </c>
      <c r="K118" s="100">
        <v>5</v>
      </c>
    </row>
    <row r="119" spans="1:11" ht="16.5" thickTop="1" thickBot="1" x14ac:dyDescent="0.3">
      <c r="A119" s="20"/>
      <c r="B119" s="15" t="s">
        <v>118</v>
      </c>
      <c r="C119" s="19" t="s">
        <v>125</v>
      </c>
      <c r="D119" s="37">
        <v>111</v>
      </c>
      <c r="E119" s="88">
        <v>2.85</v>
      </c>
      <c r="F119" s="88">
        <v>2.66</v>
      </c>
      <c r="G119" s="88">
        <v>5</v>
      </c>
      <c r="H119" s="100">
        <v>5</v>
      </c>
      <c r="I119" s="100">
        <v>5</v>
      </c>
      <c r="J119" s="100">
        <v>5</v>
      </c>
      <c r="K119" s="100">
        <v>5</v>
      </c>
    </row>
    <row r="120" spans="1:11" ht="16.5" thickTop="1" thickBot="1" x14ac:dyDescent="0.3">
      <c r="A120" s="52"/>
      <c r="B120" s="52"/>
      <c r="C120" s="53" t="s">
        <v>126</v>
      </c>
      <c r="D120" s="118">
        <v>111</v>
      </c>
      <c r="E120" s="86">
        <v>22.05</v>
      </c>
      <c r="F120" s="86">
        <v>0</v>
      </c>
      <c r="G120" s="86">
        <v>0</v>
      </c>
      <c r="H120" s="108">
        <v>0</v>
      </c>
      <c r="I120" s="108">
        <v>0</v>
      </c>
      <c r="J120" s="108">
        <v>0</v>
      </c>
      <c r="K120" s="108">
        <v>0</v>
      </c>
    </row>
    <row r="121" spans="1:11" ht="16.5" thickTop="1" thickBot="1" x14ac:dyDescent="0.3">
      <c r="A121" s="20"/>
      <c r="B121" s="15" t="s">
        <v>120</v>
      </c>
      <c r="C121" s="19" t="s">
        <v>128</v>
      </c>
      <c r="D121" s="37">
        <v>111</v>
      </c>
      <c r="E121" s="88">
        <v>22.05</v>
      </c>
      <c r="F121" s="88">
        <v>0</v>
      </c>
      <c r="G121" s="88">
        <v>0</v>
      </c>
      <c r="H121" s="100">
        <v>0</v>
      </c>
      <c r="I121" s="100">
        <v>0</v>
      </c>
      <c r="J121" s="100">
        <v>0</v>
      </c>
      <c r="K121" s="100">
        <v>0</v>
      </c>
    </row>
    <row r="122" spans="1:11" ht="16.5" thickTop="1" thickBot="1" x14ac:dyDescent="0.3">
      <c r="A122" s="52"/>
      <c r="B122" s="52"/>
      <c r="C122" s="53" t="s">
        <v>129</v>
      </c>
      <c r="D122" s="118">
        <v>111</v>
      </c>
      <c r="E122" s="86">
        <v>5</v>
      </c>
      <c r="F122" s="86">
        <v>5</v>
      </c>
      <c r="G122" s="86">
        <v>5</v>
      </c>
      <c r="H122" s="108">
        <v>5</v>
      </c>
      <c r="I122" s="108">
        <v>5</v>
      </c>
      <c r="J122" s="108">
        <v>5</v>
      </c>
      <c r="K122" s="108">
        <v>5</v>
      </c>
    </row>
    <row r="123" spans="1:11" s="5" customFormat="1" ht="16.5" thickTop="1" thickBot="1" x14ac:dyDescent="0.3">
      <c r="A123" s="15"/>
      <c r="B123" s="15" t="s">
        <v>122</v>
      </c>
      <c r="C123" s="14" t="s">
        <v>134</v>
      </c>
      <c r="D123" s="36">
        <v>111</v>
      </c>
      <c r="E123" s="89">
        <v>5</v>
      </c>
      <c r="F123" s="89">
        <v>5</v>
      </c>
      <c r="G123" s="89">
        <v>5</v>
      </c>
      <c r="H123" s="109">
        <v>5</v>
      </c>
      <c r="I123" s="109">
        <v>5</v>
      </c>
      <c r="J123" s="109">
        <v>5</v>
      </c>
      <c r="K123" s="109">
        <v>5</v>
      </c>
    </row>
    <row r="124" spans="1:11" s="5" customFormat="1" ht="16.5" thickTop="1" thickBot="1" x14ac:dyDescent="0.3">
      <c r="A124" s="15"/>
      <c r="B124" s="20"/>
      <c r="C124" s="19" t="s">
        <v>270</v>
      </c>
      <c r="D124" s="37">
        <v>111</v>
      </c>
      <c r="E124" s="88">
        <v>0</v>
      </c>
      <c r="F124" s="88">
        <v>0</v>
      </c>
      <c r="G124" s="88">
        <v>5</v>
      </c>
      <c r="H124" s="100">
        <v>5</v>
      </c>
      <c r="I124" s="100">
        <v>5</v>
      </c>
      <c r="J124" s="100">
        <v>5</v>
      </c>
      <c r="K124" s="100">
        <v>5</v>
      </c>
    </row>
    <row r="125" spans="1:11" s="40" customFormat="1" ht="16.5" thickTop="1" thickBot="1" x14ac:dyDescent="0.3">
      <c r="A125" s="20"/>
      <c r="B125" s="20"/>
      <c r="C125" s="19" t="s">
        <v>255</v>
      </c>
      <c r="D125" s="37">
        <v>111</v>
      </c>
      <c r="E125" s="88">
        <v>0</v>
      </c>
      <c r="F125" s="88">
        <v>5</v>
      </c>
      <c r="G125" s="88">
        <v>0</v>
      </c>
      <c r="H125" s="100">
        <v>0</v>
      </c>
      <c r="I125" s="100">
        <v>0</v>
      </c>
      <c r="J125" s="100">
        <v>0</v>
      </c>
      <c r="K125" s="100">
        <v>0</v>
      </c>
    </row>
    <row r="126" spans="1:11" ht="16.5" thickTop="1" thickBot="1" x14ac:dyDescent="0.3">
      <c r="A126" s="52"/>
      <c r="B126" s="52"/>
      <c r="C126" s="53" t="s">
        <v>136</v>
      </c>
      <c r="D126" s="118">
        <v>111</v>
      </c>
      <c r="E126" s="86">
        <v>187.68</v>
      </c>
      <c r="F126" s="86">
        <v>180.02</v>
      </c>
      <c r="G126" s="86">
        <v>165</v>
      </c>
      <c r="H126" s="108">
        <v>165</v>
      </c>
      <c r="I126" s="108">
        <v>165</v>
      </c>
      <c r="J126" s="108">
        <v>165</v>
      </c>
      <c r="K126" s="108">
        <v>165</v>
      </c>
    </row>
    <row r="127" spans="1:11" s="5" customFormat="1" ht="16.5" thickTop="1" thickBot="1" x14ac:dyDescent="0.3">
      <c r="A127" s="15"/>
      <c r="B127" s="15" t="s">
        <v>124</v>
      </c>
      <c r="C127" s="14" t="s">
        <v>138</v>
      </c>
      <c r="D127" s="36">
        <v>111</v>
      </c>
      <c r="E127" s="89">
        <v>167.68</v>
      </c>
      <c r="F127" s="89">
        <v>168.02</v>
      </c>
      <c r="G127" s="89">
        <v>165</v>
      </c>
      <c r="H127" s="109">
        <v>165</v>
      </c>
      <c r="I127" s="109">
        <v>165</v>
      </c>
      <c r="J127" s="109">
        <v>165</v>
      </c>
      <c r="K127" s="109">
        <v>165</v>
      </c>
    </row>
    <row r="128" spans="1:11" ht="16.5" thickTop="1" thickBot="1" x14ac:dyDescent="0.3">
      <c r="A128" s="20"/>
      <c r="B128" s="15"/>
      <c r="C128" s="19" t="s">
        <v>257</v>
      </c>
      <c r="D128" s="37">
        <v>111</v>
      </c>
      <c r="E128" s="88">
        <v>167.68</v>
      </c>
      <c r="F128" s="88">
        <v>168.02</v>
      </c>
      <c r="G128" s="88">
        <v>145</v>
      </c>
      <c r="H128" s="100">
        <v>145</v>
      </c>
      <c r="I128" s="100">
        <v>145</v>
      </c>
      <c r="J128" s="100">
        <v>145</v>
      </c>
      <c r="K128" s="100">
        <v>145</v>
      </c>
    </row>
    <row r="129" spans="1:11" ht="16.5" thickTop="1" thickBot="1" x14ac:dyDescent="0.3">
      <c r="A129" s="20"/>
      <c r="B129" s="15"/>
      <c r="C129" s="19" t="s">
        <v>146</v>
      </c>
      <c r="D129" s="37">
        <v>111</v>
      </c>
      <c r="E129" s="88">
        <v>20</v>
      </c>
      <c r="F129" s="88">
        <v>12</v>
      </c>
      <c r="G129" s="88">
        <v>20</v>
      </c>
      <c r="H129" s="100">
        <v>20</v>
      </c>
      <c r="I129" s="100">
        <v>20</v>
      </c>
      <c r="J129" s="100">
        <v>20</v>
      </c>
      <c r="K129" s="100">
        <v>20</v>
      </c>
    </row>
    <row r="130" spans="1:11" ht="16.5" thickTop="1" thickBot="1" x14ac:dyDescent="0.3">
      <c r="A130" s="52"/>
      <c r="B130" s="52"/>
      <c r="C130" s="53" t="s">
        <v>149</v>
      </c>
      <c r="D130" s="118">
        <v>111</v>
      </c>
      <c r="E130" s="86">
        <v>475.8</v>
      </c>
      <c r="F130" s="86">
        <f t="shared" ref="F130:K130" si="0">F131+F132+F133+F134+F135</f>
        <v>365.82</v>
      </c>
      <c r="G130" s="86">
        <f t="shared" si="0"/>
        <v>400</v>
      </c>
      <c r="H130" s="108">
        <f t="shared" si="0"/>
        <v>400</v>
      </c>
      <c r="I130" s="108">
        <f t="shared" si="0"/>
        <v>400</v>
      </c>
      <c r="J130" s="108">
        <f t="shared" si="0"/>
        <v>400</v>
      </c>
      <c r="K130" s="108">
        <f t="shared" si="0"/>
        <v>400</v>
      </c>
    </row>
    <row r="131" spans="1:11" s="63" customFormat="1" ht="16.5" thickTop="1" thickBot="1" x14ac:dyDescent="0.3">
      <c r="A131" s="62"/>
      <c r="B131" s="45" t="s">
        <v>127</v>
      </c>
      <c r="C131" s="64" t="s">
        <v>258</v>
      </c>
      <c r="D131" s="119">
        <v>111</v>
      </c>
      <c r="E131" s="90">
        <v>0</v>
      </c>
      <c r="F131" s="90">
        <v>11.94</v>
      </c>
      <c r="G131" s="90">
        <v>30</v>
      </c>
      <c r="H131" s="110">
        <v>30</v>
      </c>
      <c r="I131" s="110">
        <v>30</v>
      </c>
      <c r="J131" s="110">
        <v>30</v>
      </c>
      <c r="K131" s="110">
        <v>30</v>
      </c>
    </row>
    <row r="132" spans="1:11" ht="16.5" thickTop="1" thickBot="1" x14ac:dyDescent="0.3">
      <c r="A132" s="48"/>
      <c r="B132" s="45" t="s">
        <v>130</v>
      </c>
      <c r="C132" s="49" t="s">
        <v>160</v>
      </c>
      <c r="D132" s="116">
        <v>111</v>
      </c>
      <c r="E132" s="87">
        <v>98</v>
      </c>
      <c r="F132" s="87">
        <v>61.8</v>
      </c>
      <c r="G132" s="87">
        <v>80</v>
      </c>
      <c r="H132" s="104">
        <v>80</v>
      </c>
      <c r="I132" s="104">
        <v>80</v>
      </c>
      <c r="J132" s="104">
        <v>80</v>
      </c>
      <c r="K132" s="104">
        <v>80</v>
      </c>
    </row>
    <row r="133" spans="1:11" ht="16.5" thickTop="1" thickBot="1" x14ac:dyDescent="0.3">
      <c r="A133" s="48"/>
      <c r="B133" s="45" t="s">
        <v>132</v>
      </c>
      <c r="C133" s="49" t="s">
        <v>168</v>
      </c>
      <c r="D133" s="116">
        <v>111</v>
      </c>
      <c r="E133" s="87">
        <v>310.8</v>
      </c>
      <c r="F133" s="87">
        <v>214.5</v>
      </c>
      <c r="G133" s="87">
        <v>210</v>
      </c>
      <c r="H133" s="104">
        <v>210</v>
      </c>
      <c r="I133" s="104">
        <v>210</v>
      </c>
      <c r="J133" s="104">
        <v>210</v>
      </c>
      <c r="K133" s="104">
        <v>210</v>
      </c>
    </row>
    <row r="134" spans="1:11" ht="16.5" thickTop="1" thickBot="1" x14ac:dyDescent="0.3">
      <c r="A134" s="48"/>
      <c r="B134" s="45" t="s">
        <v>133</v>
      </c>
      <c r="C134" s="49" t="s">
        <v>179</v>
      </c>
      <c r="D134" s="116">
        <v>111</v>
      </c>
      <c r="E134" s="87">
        <v>60.3</v>
      </c>
      <c r="F134" s="87">
        <v>56.15</v>
      </c>
      <c r="G134" s="87">
        <v>70</v>
      </c>
      <c r="H134" s="104">
        <v>70</v>
      </c>
      <c r="I134" s="104">
        <v>70</v>
      </c>
      <c r="J134" s="104">
        <v>70</v>
      </c>
      <c r="K134" s="104">
        <v>70</v>
      </c>
    </row>
    <row r="135" spans="1:11" ht="16.5" thickTop="1" thickBot="1" x14ac:dyDescent="0.3">
      <c r="A135" s="48"/>
      <c r="B135" s="45" t="s">
        <v>135</v>
      </c>
      <c r="C135" s="49" t="s">
        <v>183</v>
      </c>
      <c r="D135" s="116">
        <v>111</v>
      </c>
      <c r="E135" s="87">
        <v>6.7</v>
      </c>
      <c r="F135" s="87">
        <v>21.43</v>
      </c>
      <c r="G135" s="87">
        <v>10</v>
      </c>
      <c r="H135" s="104">
        <v>10</v>
      </c>
      <c r="I135" s="104">
        <v>10</v>
      </c>
      <c r="J135" s="104">
        <v>10</v>
      </c>
      <c r="K135" s="104">
        <v>10</v>
      </c>
    </row>
    <row r="136" spans="1:11" ht="16.5" thickTop="1" thickBot="1" x14ac:dyDescent="0.3">
      <c r="A136" s="44" t="s">
        <v>184</v>
      </c>
      <c r="B136" s="51"/>
      <c r="C136" s="196" t="s">
        <v>185</v>
      </c>
      <c r="D136" s="197"/>
      <c r="E136" s="85">
        <v>98.63</v>
      </c>
      <c r="F136" s="85">
        <v>107.52</v>
      </c>
      <c r="G136" s="85">
        <v>132</v>
      </c>
      <c r="H136" s="107">
        <v>132</v>
      </c>
      <c r="I136" s="107">
        <v>135</v>
      </c>
      <c r="J136" s="107">
        <v>135</v>
      </c>
      <c r="K136" s="107">
        <v>135</v>
      </c>
    </row>
    <row r="137" spans="1:11" ht="16.5" thickTop="1" thickBot="1" x14ac:dyDescent="0.3">
      <c r="A137" s="52"/>
      <c r="B137" s="52"/>
      <c r="C137" s="53" t="s">
        <v>108</v>
      </c>
      <c r="D137" s="52"/>
      <c r="E137" s="86">
        <v>15.96</v>
      </c>
      <c r="F137" s="86">
        <v>17.52</v>
      </c>
      <c r="G137" s="86">
        <v>22</v>
      </c>
      <c r="H137" s="108">
        <v>22</v>
      </c>
      <c r="I137" s="108">
        <v>25</v>
      </c>
      <c r="J137" s="108">
        <v>25</v>
      </c>
      <c r="K137" s="108">
        <v>25</v>
      </c>
    </row>
    <row r="138" spans="1:11" ht="16.5" thickTop="1" thickBot="1" x14ac:dyDescent="0.3">
      <c r="A138" s="48"/>
      <c r="B138" s="45" t="s">
        <v>107</v>
      </c>
      <c r="C138" s="49" t="s">
        <v>117</v>
      </c>
      <c r="D138" s="48">
        <v>41</v>
      </c>
      <c r="E138" s="87">
        <v>11.52</v>
      </c>
      <c r="F138" s="87">
        <v>12.6</v>
      </c>
      <c r="G138" s="87">
        <v>12</v>
      </c>
      <c r="H138" s="104">
        <v>12</v>
      </c>
      <c r="I138" s="104">
        <v>15</v>
      </c>
      <c r="J138" s="104">
        <v>15</v>
      </c>
      <c r="K138" s="104">
        <v>15</v>
      </c>
    </row>
    <row r="139" spans="1:11" ht="16.5" thickTop="1" thickBot="1" x14ac:dyDescent="0.3">
      <c r="A139" s="48"/>
      <c r="B139" s="45" t="s">
        <v>109</v>
      </c>
      <c r="C139" s="49" t="s">
        <v>119</v>
      </c>
      <c r="D139" s="48">
        <v>41</v>
      </c>
      <c r="E139" s="87">
        <v>0.6</v>
      </c>
      <c r="F139" s="87">
        <v>0.72</v>
      </c>
      <c r="G139" s="87">
        <v>5</v>
      </c>
      <c r="H139" s="104">
        <v>5</v>
      </c>
      <c r="I139" s="104">
        <v>5</v>
      </c>
      <c r="J139" s="104">
        <v>5</v>
      </c>
      <c r="K139" s="104">
        <v>5</v>
      </c>
    </row>
    <row r="140" spans="1:11" ht="16.5" thickTop="1" thickBot="1" x14ac:dyDescent="0.3">
      <c r="A140" s="48"/>
      <c r="B140" s="45" t="s">
        <v>110</v>
      </c>
      <c r="C140" s="49" t="s">
        <v>125</v>
      </c>
      <c r="D140" s="48">
        <v>41</v>
      </c>
      <c r="E140" s="87">
        <v>3.84</v>
      </c>
      <c r="F140" s="87">
        <v>4.2</v>
      </c>
      <c r="G140" s="87">
        <v>5</v>
      </c>
      <c r="H140" s="104">
        <v>5</v>
      </c>
      <c r="I140" s="104">
        <v>5</v>
      </c>
      <c r="J140" s="104">
        <v>5</v>
      </c>
      <c r="K140" s="104">
        <v>5</v>
      </c>
    </row>
    <row r="141" spans="1:11" ht="16.5" thickTop="1" thickBot="1" x14ac:dyDescent="0.3">
      <c r="A141" s="52"/>
      <c r="B141" s="52"/>
      <c r="C141" s="53" t="s">
        <v>136</v>
      </c>
      <c r="D141" s="52">
        <v>41</v>
      </c>
      <c r="E141" s="86">
        <v>0</v>
      </c>
      <c r="F141" s="86">
        <v>0</v>
      </c>
      <c r="G141" s="86">
        <v>20</v>
      </c>
      <c r="H141" s="108">
        <v>20</v>
      </c>
      <c r="I141" s="108">
        <v>20</v>
      </c>
      <c r="J141" s="108">
        <v>20</v>
      </c>
      <c r="K141" s="108">
        <v>20</v>
      </c>
    </row>
    <row r="142" spans="1:11" ht="16.5" thickTop="1" thickBot="1" x14ac:dyDescent="0.3">
      <c r="A142" s="48"/>
      <c r="B142" s="45" t="s">
        <v>114</v>
      </c>
      <c r="C142" s="49" t="s">
        <v>203</v>
      </c>
      <c r="D142" s="48">
        <v>41</v>
      </c>
      <c r="E142" s="87">
        <v>0</v>
      </c>
      <c r="F142" s="87">
        <v>0</v>
      </c>
      <c r="G142" s="87">
        <v>10</v>
      </c>
      <c r="H142" s="104">
        <v>10</v>
      </c>
      <c r="I142" s="104">
        <v>10</v>
      </c>
      <c r="J142" s="104">
        <v>10</v>
      </c>
      <c r="K142" s="104">
        <v>10</v>
      </c>
    </row>
    <row r="143" spans="1:11" ht="16.5" thickTop="1" thickBot="1" x14ac:dyDescent="0.3">
      <c r="A143" s="48"/>
      <c r="B143" s="45" t="s">
        <v>116</v>
      </c>
      <c r="C143" s="49" t="s">
        <v>275</v>
      </c>
      <c r="D143" s="48">
        <v>41</v>
      </c>
      <c r="E143" s="87">
        <v>0</v>
      </c>
      <c r="F143" s="87">
        <v>0</v>
      </c>
      <c r="G143" s="87">
        <v>10</v>
      </c>
      <c r="H143" s="104">
        <v>10</v>
      </c>
      <c r="I143" s="104">
        <v>10</v>
      </c>
      <c r="J143" s="104">
        <v>10</v>
      </c>
      <c r="K143" s="104">
        <v>10</v>
      </c>
    </row>
    <row r="144" spans="1:11" ht="16.5" thickTop="1" thickBot="1" x14ac:dyDescent="0.3">
      <c r="A144" s="52"/>
      <c r="B144" s="52"/>
      <c r="C144" s="53" t="s">
        <v>149</v>
      </c>
      <c r="D144" s="118">
        <v>111</v>
      </c>
      <c r="E144" s="86">
        <v>82.67</v>
      </c>
      <c r="F144" s="86">
        <v>90</v>
      </c>
      <c r="G144" s="86">
        <v>90</v>
      </c>
      <c r="H144" s="108">
        <v>90</v>
      </c>
      <c r="I144" s="108">
        <v>90</v>
      </c>
      <c r="J144" s="108">
        <v>90</v>
      </c>
      <c r="K144" s="108">
        <v>90</v>
      </c>
    </row>
    <row r="145" spans="1:11" s="40" customFormat="1" ht="16.5" thickTop="1" thickBot="1" x14ac:dyDescent="0.3">
      <c r="A145" s="48"/>
      <c r="B145" s="45" t="s">
        <v>118</v>
      </c>
      <c r="C145" s="49" t="s">
        <v>179</v>
      </c>
      <c r="D145" s="116">
        <v>111</v>
      </c>
      <c r="E145" s="87">
        <v>82.67</v>
      </c>
      <c r="F145" s="87">
        <v>90</v>
      </c>
      <c r="G145" s="87">
        <v>90</v>
      </c>
      <c r="H145" s="104">
        <v>90</v>
      </c>
      <c r="I145" s="104">
        <v>90</v>
      </c>
      <c r="J145" s="104">
        <v>90</v>
      </c>
      <c r="K145" s="104">
        <v>90</v>
      </c>
    </row>
    <row r="146" spans="1:11" ht="16.5" thickTop="1" thickBot="1" x14ac:dyDescent="0.3">
      <c r="A146" s="44" t="s">
        <v>186</v>
      </c>
      <c r="B146" s="51"/>
      <c r="C146" s="196" t="s">
        <v>187</v>
      </c>
      <c r="D146" s="197"/>
      <c r="E146" s="85">
        <v>100.72</v>
      </c>
      <c r="F146" s="85">
        <v>620.49</v>
      </c>
      <c r="G146" s="85">
        <v>650</v>
      </c>
      <c r="H146" s="107">
        <v>1150</v>
      </c>
      <c r="I146" s="107">
        <v>1250</v>
      </c>
      <c r="J146" s="107">
        <v>1250</v>
      </c>
      <c r="K146" s="107">
        <v>1250</v>
      </c>
    </row>
    <row r="147" spans="1:11" ht="16.5" thickTop="1" thickBot="1" x14ac:dyDescent="0.3">
      <c r="A147" s="78"/>
      <c r="B147" s="79"/>
      <c r="C147" s="80" t="s">
        <v>108</v>
      </c>
      <c r="D147" s="78">
        <v>41</v>
      </c>
      <c r="E147" s="93">
        <v>0</v>
      </c>
      <c r="F147" s="93">
        <v>0</v>
      </c>
      <c r="G147" s="93">
        <v>10</v>
      </c>
      <c r="H147" s="112">
        <v>10</v>
      </c>
      <c r="I147" s="112">
        <v>10</v>
      </c>
      <c r="J147" s="112">
        <v>10</v>
      </c>
      <c r="K147" s="112">
        <v>10</v>
      </c>
    </row>
    <row r="148" spans="1:11" s="76" customFormat="1" ht="16.5" thickTop="1" thickBot="1" x14ac:dyDescent="0.3">
      <c r="A148" s="65"/>
      <c r="B148" s="77" t="s">
        <v>107</v>
      </c>
      <c r="C148" s="81" t="s">
        <v>119</v>
      </c>
      <c r="D148" s="65">
        <v>41</v>
      </c>
      <c r="E148" s="90">
        <v>0</v>
      </c>
      <c r="F148" s="90">
        <v>0</v>
      </c>
      <c r="G148" s="90">
        <v>10</v>
      </c>
      <c r="H148" s="110">
        <v>10</v>
      </c>
      <c r="I148" s="110">
        <v>10</v>
      </c>
      <c r="J148" s="110">
        <v>10</v>
      </c>
      <c r="K148" s="110">
        <v>10</v>
      </c>
    </row>
    <row r="149" spans="1:11" ht="16.5" thickTop="1" thickBot="1" x14ac:dyDescent="0.3">
      <c r="A149" s="52"/>
      <c r="B149" s="52"/>
      <c r="C149" s="53" t="s">
        <v>136</v>
      </c>
      <c r="D149" s="52">
        <v>41</v>
      </c>
      <c r="E149" s="86">
        <v>50.72</v>
      </c>
      <c r="F149" s="86">
        <f>F150+F153</f>
        <v>570.49</v>
      </c>
      <c r="G149" s="86">
        <v>470</v>
      </c>
      <c r="H149" s="108">
        <v>270</v>
      </c>
      <c r="I149" s="108">
        <f>I150+I152+I153</f>
        <v>320</v>
      </c>
      <c r="J149" s="108">
        <f>J150+J152+J153</f>
        <v>320</v>
      </c>
      <c r="K149" s="108">
        <f>K150+K152+K153</f>
        <v>320</v>
      </c>
    </row>
    <row r="150" spans="1:11" s="5" customFormat="1" ht="16.5" thickTop="1" thickBot="1" x14ac:dyDescent="0.3">
      <c r="A150" s="45"/>
      <c r="B150" s="45" t="s">
        <v>109</v>
      </c>
      <c r="C150" s="46" t="s">
        <v>138</v>
      </c>
      <c r="D150" s="45">
        <v>41</v>
      </c>
      <c r="E150" s="91">
        <v>10.72</v>
      </c>
      <c r="F150" s="91">
        <v>311.18</v>
      </c>
      <c r="G150" s="91">
        <v>300</v>
      </c>
      <c r="H150" s="103">
        <v>100</v>
      </c>
      <c r="I150" s="103">
        <v>100</v>
      </c>
      <c r="J150" s="103">
        <v>100</v>
      </c>
      <c r="K150" s="103">
        <v>100</v>
      </c>
    </row>
    <row r="151" spans="1:11" ht="16.5" thickTop="1" thickBot="1" x14ac:dyDescent="0.3">
      <c r="A151" s="48"/>
      <c r="B151" s="45"/>
      <c r="C151" s="49" t="s">
        <v>236</v>
      </c>
      <c r="D151" s="48">
        <v>41</v>
      </c>
      <c r="E151" s="87">
        <v>10.72</v>
      </c>
      <c r="F151" s="87">
        <v>311.18</v>
      </c>
      <c r="G151" s="87">
        <v>300</v>
      </c>
      <c r="H151" s="104">
        <v>100</v>
      </c>
      <c r="I151" s="104">
        <v>100</v>
      </c>
      <c r="J151" s="104">
        <v>100</v>
      </c>
      <c r="K151" s="104">
        <v>100</v>
      </c>
    </row>
    <row r="152" spans="1:11" ht="16.5" thickTop="1" thickBot="1" x14ac:dyDescent="0.3">
      <c r="A152" s="48"/>
      <c r="B152" s="45" t="s">
        <v>110</v>
      </c>
      <c r="C152" s="49" t="s">
        <v>275</v>
      </c>
      <c r="D152" s="48">
        <v>41</v>
      </c>
      <c r="E152" s="87">
        <v>0</v>
      </c>
      <c r="F152" s="87">
        <v>0</v>
      </c>
      <c r="G152" s="87">
        <v>20</v>
      </c>
      <c r="H152" s="104">
        <v>20</v>
      </c>
      <c r="I152" s="104">
        <v>20</v>
      </c>
      <c r="J152" s="104">
        <v>20</v>
      </c>
      <c r="K152" s="104">
        <v>20</v>
      </c>
    </row>
    <row r="153" spans="1:11" ht="16.5" thickTop="1" thickBot="1" x14ac:dyDescent="0.3">
      <c r="A153" s="48"/>
      <c r="B153" s="45" t="s">
        <v>114</v>
      </c>
      <c r="C153" s="49" t="s">
        <v>146</v>
      </c>
      <c r="D153" s="48">
        <v>41</v>
      </c>
      <c r="E153" s="87">
        <v>40</v>
      </c>
      <c r="F153" s="87">
        <v>259.31</v>
      </c>
      <c r="G153" s="87">
        <v>150</v>
      </c>
      <c r="H153" s="104">
        <v>150</v>
      </c>
      <c r="I153" s="104">
        <v>200</v>
      </c>
      <c r="J153" s="104">
        <v>200</v>
      </c>
      <c r="K153" s="104">
        <v>200</v>
      </c>
    </row>
    <row r="154" spans="1:11" ht="16.5" thickTop="1" thickBot="1" x14ac:dyDescent="0.3">
      <c r="A154" s="52"/>
      <c r="B154" s="52"/>
      <c r="C154" s="53" t="s">
        <v>238</v>
      </c>
      <c r="D154" s="52">
        <v>41</v>
      </c>
      <c r="E154" s="86">
        <v>0</v>
      </c>
      <c r="F154" s="86">
        <v>0</v>
      </c>
      <c r="G154" s="86">
        <v>100</v>
      </c>
      <c r="H154" s="108">
        <v>800</v>
      </c>
      <c r="I154" s="108">
        <v>850</v>
      </c>
      <c r="J154" s="108">
        <v>850</v>
      </c>
      <c r="K154" s="108">
        <v>850</v>
      </c>
    </row>
    <row r="155" spans="1:11" s="76" customFormat="1" ht="16.5" thickTop="1" thickBot="1" x14ac:dyDescent="0.3">
      <c r="A155" s="65"/>
      <c r="B155" s="62" t="s">
        <v>116</v>
      </c>
      <c r="C155" s="64" t="s">
        <v>278</v>
      </c>
      <c r="D155" s="65">
        <v>41</v>
      </c>
      <c r="E155" s="90">
        <v>0</v>
      </c>
      <c r="F155" s="90">
        <v>0</v>
      </c>
      <c r="G155" s="90">
        <v>100</v>
      </c>
      <c r="H155" s="110">
        <v>800</v>
      </c>
      <c r="I155" s="110">
        <v>850</v>
      </c>
      <c r="J155" s="110">
        <v>850</v>
      </c>
      <c r="K155" s="110">
        <v>850</v>
      </c>
    </row>
    <row r="156" spans="1:11" ht="16.5" thickTop="1" thickBot="1" x14ac:dyDescent="0.3">
      <c r="A156" s="52"/>
      <c r="B156" s="52"/>
      <c r="C156" s="53" t="s">
        <v>149</v>
      </c>
      <c r="D156" s="52">
        <v>41</v>
      </c>
      <c r="E156" s="86">
        <v>0</v>
      </c>
      <c r="F156" s="86">
        <v>0</v>
      </c>
      <c r="G156" s="86">
        <v>20</v>
      </c>
      <c r="H156" s="108">
        <v>20</v>
      </c>
      <c r="I156" s="108">
        <v>20</v>
      </c>
      <c r="J156" s="108">
        <v>20</v>
      </c>
      <c r="K156" s="108">
        <v>20</v>
      </c>
    </row>
    <row r="157" spans="1:11" s="76" customFormat="1" ht="16.5" thickTop="1" thickBot="1" x14ac:dyDescent="0.3">
      <c r="A157" s="65"/>
      <c r="B157" s="62" t="s">
        <v>118</v>
      </c>
      <c r="C157" s="64" t="s">
        <v>179</v>
      </c>
      <c r="D157" s="65">
        <v>41</v>
      </c>
      <c r="E157" s="90">
        <v>0</v>
      </c>
      <c r="F157" s="90">
        <v>0</v>
      </c>
      <c r="G157" s="90">
        <v>20</v>
      </c>
      <c r="H157" s="110">
        <v>20</v>
      </c>
      <c r="I157" s="110">
        <v>20</v>
      </c>
      <c r="J157" s="110">
        <v>20</v>
      </c>
      <c r="K157" s="110">
        <v>20</v>
      </c>
    </row>
    <row r="158" spans="1:11" ht="16.5" thickTop="1" thickBot="1" x14ac:dyDescent="0.3">
      <c r="A158" s="52"/>
      <c r="B158" s="52"/>
      <c r="C158" s="53" t="s">
        <v>176</v>
      </c>
      <c r="D158" s="52">
        <v>41</v>
      </c>
      <c r="E158" s="86">
        <v>50</v>
      </c>
      <c r="F158" s="86">
        <v>50</v>
      </c>
      <c r="G158" s="86">
        <v>50</v>
      </c>
      <c r="H158" s="108">
        <v>50</v>
      </c>
      <c r="I158" s="108">
        <v>50</v>
      </c>
      <c r="J158" s="108">
        <v>50</v>
      </c>
      <c r="K158" s="108">
        <v>50</v>
      </c>
    </row>
    <row r="159" spans="1:11" s="5" customFormat="1" ht="16.5" thickTop="1" thickBot="1" x14ac:dyDescent="0.3">
      <c r="A159" s="45"/>
      <c r="B159" s="45" t="s">
        <v>120</v>
      </c>
      <c r="C159" s="46" t="s">
        <v>178</v>
      </c>
      <c r="D159" s="45">
        <v>41</v>
      </c>
      <c r="E159" s="91">
        <v>50</v>
      </c>
      <c r="F159" s="91">
        <v>50</v>
      </c>
      <c r="G159" s="91">
        <v>50</v>
      </c>
      <c r="H159" s="103">
        <v>50</v>
      </c>
      <c r="I159" s="104">
        <v>50</v>
      </c>
      <c r="J159" s="104">
        <v>50</v>
      </c>
      <c r="K159" s="104">
        <v>50</v>
      </c>
    </row>
    <row r="160" spans="1:11" s="40" customFormat="1" ht="16.5" thickTop="1" thickBot="1" x14ac:dyDescent="0.3">
      <c r="A160" s="48"/>
      <c r="B160" s="70"/>
      <c r="C160" s="68" t="s">
        <v>261</v>
      </c>
      <c r="D160" s="48">
        <v>41</v>
      </c>
      <c r="E160" s="87">
        <v>0</v>
      </c>
      <c r="F160" s="87">
        <v>50</v>
      </c>
      <c r="G160" s="87">
        <v>50</v>
      </c>
      <c r="H160" s="104">
        <v>50</v>
      </c>
      <c r="I160" s="104">
        <v>50</v>
      </c>
      <c r="J160" s="104">
        <v>50</v>
      </c>
      <c r="K160" s="104">
        <v>50</v>
      </c>
    </row>
    <row r="161" spans="1:11" ht="16.5" thickTop="1" thickBot="1" x14ac:dyDescent="0.3">
      <c r="A161" s="44" t="s">
        <v>297</v>
      </c>
      <c r="B161" s="51"/>
      <c r="C161" s="196" t="s">
        <v>298</v>
      </c>
      <c r="D161" s="197"/>
      <c r="E161" s="85">
        <v>0</v>
      </c>
      <c r="F161" s="85">
        <v>0</v>
      </c>
      <c r="G161" s="85">
        <v>10</v>
      </c>
      <c r="H161" s="107">
        <v>10</v>
      </c>
      <c r="I161" s="107">
        <v>10</v>
      </c>
      <c r="J161" s="107">
        <v>10</v>
      </c>
      <c r="K161" s="107">
        <v>10</v>
      </c>
    </row>
    <row r="162" spans="1:11" ht="16.5" thickTop="1" thickBot="1" x14ac:dyDescent="0.3">
      <c r="A162" s="78"/>
      <c r="B162" s="79"/>
      <c r="C162" s="80" t="s">
        <v>149</v>
      </c>
      <c r="D162" s="78">
        <v>41</v>
      </c>
      <c r="E162" s="93">
        <v>0</v>
      </c>
      <c r="F162" s="93">
        <v>0</v>
      </c>
      <c r="G162" s="93">
        <v>10</v>
      </c>
      <c r="H162" s="112">
        <v>10</v>
      </c>
      <c r="I162" s="112">
        <v>10</v>
      </c>
      <c r="J162" s="112">
        <v>10</v>
      </c>
      <c r="K162" s="112">
        <v>10</v>
      </c>
    </row>
    <row r="163" spans="1:11" s="40" customFormat="1" ht="16.5" thickTop="1" thickBot="1" x14ac:dyDescent="0.3">
      <c r="A163" s="48"/>
      <c r="B163" s="67" t="s">
        <v>107</v>
      </c>
      <c r="C163" s="68" t="s">
        <v>154</v>
      </c>
      <c r="D163" s="69">
        <v>41</v>
      </c>
      <c r="E163" s="87">
        <v>0</v>
      </c>
      <c r="F163" s="87">
        <v>0</v>
      </c>
      <c r="G163" s="87">
        <v>10</v>
      </c>
      <c r="H163" s="104">
        <v>10</v>
      </c>
      <c r="I163" s="104">
        <v>10</v>
      </c>
      <c r="J163" s="104">
        <v>10</v>
      </c>
      <c r="K163" s="104">
        <v>10</v>
      </c>
    </row>
    <row r="164" spans="1:11" ht="16.5" thickTop="1" thickBot="1" x14ac:dyDescent="0.3">
      <c r="A164" s="44" t="s">
        <v>188</v>
      </c>
      <c r="B164" s="51"/>
      <c r="C164" s="196" t="s">
        <v>191</v>
      </c>
      <c r="D164" s="197"/>
      <c r="E164" s="85">
        <v>45.73</v>
      </c>
      <c r="F164" s="85">
        <v>9.75</v>
      </c>
      <c r="G164" s="85">
        <v>300</v>
      </c>
      <c r="H164" s="107">
        <v>160</v>
      </c>
      <c r="I164" s="107">
        <v>280</v>
      </c>
      <c r="J164" s="107">
        <v>280</v>
      </c>
      <c r="K164" s="107">
        <v>280</v>
      </c>
    </row>
    <row r="165" spans="1:11" ht="16.5" thickTop="1" thickBot="1" x14ac:dyDescent="0.3">
      <c r="A165" s="52"/>
      <c r="B165" s="52"/>
      <c r="C165" s="53" t="s">
        <v>136</v>
      </c>
      <c r="D165" s="52">
        <v>41</v>
      </c>
      <c r="E165" s="86">
        <v>39.229999999999997</v>
      </c>
      <c r="F165" s="86">
        <v>0</v>
      </c>
      <c r="G165" s="86">
        <f>G166+G167+G168+G169+G170+G171+G172+G173</f>
        <v>290</v>
      </c>
      <c r="H165" s="108">
        <f>H166+H168+H170+H171+H172+H173</f>
        <v>150</v>
      </c>
      <c r="I165" s="108">
        <f>I166+I167+I168+I169+I170+I171+I172+I173</f>
        <v>260</v>
      </c>
      <c r="J165" s="108">
        <f>J166+J167+J168+J169+J170+J171+J172+J173</f>
        <v>260</v>
      </c>
      <c r="K165" s="108">
        <f>K166+K167+K168+K169+K170+K171+K172+K173</f>
        <v>260</v>
      </c>
    </row>
    <row r="166" spans="1:11" s="63" customFormat="1" ht="16.5" thickTop="1" thickBot="1" x14ac:dyDescent="0.3">
      <c r="A166" s="62"/>
      <c r="B166" s="62" t="s">
        <v>107</v>
      </c>
      <c r="C166" s="64" t="s">
        <v>203</v>
      </c>
      <c r="D166" s="120" t="s">
        <v>86</v>
      </c>
      <c r="E166" s="90">
        <v>0</v>
      </c>
      <c r="F166" s="90">
        <v>0</v>
      </c>
      <c r="G166" s="90">
        <v>100</v>
      </c>
      <c r="H166" s="110">
        <v>0</v>
      </c>
      <c r="I166" s="110">
        <v>100</v>
      </c>
      <c r="J166" s="110">
        <v>100</v>
      </c>
      <c r="K166" s="110">
        <v>100</v>
      </c>
    </row>
    <row r="167" spans="1:11" s="63" customFormat="1" ht="16.5" thickTop="1" thickBot="1" x14ac:dyDescent="0.3">
      <c r="A167" s="62"/>
      <c r="B167" s="62" t="s">
        <v>109</v>
      </c>
      <c r="C167" s="64" t="s">
        <v>203</v>
      </c>
      <c r="D167" s="120" t="s">
        <v>87</v>
      </c>
      <c r="E167" s="90">
        <v>0</v>
      </c>
      <c r="F167" s="90">
        <v>0</v>
      </c>
      <c r="G167" s="90">
        <v>20</v>
      </c>
      <c r="H167" s="110">
        <v>0</v>
      </c>
      <c r="I167" s="110">
        <v>20</v>
      </c>
      <c r="J167" s="110">
        <v>20</v>
      </c>
      <c r="K167" s="110">
        <v>20</v>
      </c>
    </row>
    <row r="168" spans="1:11" s="63" customFormat="1" ht="16.5" thickTop="1" thickBot="1" x14ac:dyDescent="0.3">
      <c r="A168" s="62"/>
      <c r="B168" s="62" t="s">
        <v>110</v>
      </c>
      <c r="C168" s="64" t="s">
        <v>203</v>
      </c>
      <c r="D168" s="62">
        <v>41</v>
      </c>
      <c r="E168" s="90">
        <v>0</v>
      </c>
      <c r="F168" s="90">
        <v>0</v>
      </c>
      <c r="G168" s="90">
        <v>80</v>
      </c>
      <c r="H168" s="110">
        <v>80</v>
      </c>
      <c r="I168" s="110">
        <v>50</v>
      </c>
      <c r="J168" s="110">
        <v>50</v>
      </c>
      <c r="K168" s="110">
        <v>50</v>
      </c>
    </row>
    <row r="169" spans="1:11" s="63" customFormat="1" ht="16.5" thickTop="1" thickBot="1" x14ac:dyDescent="0.3">
      <c r="A169" s="62"/>
      <c r="B169" s="62" t="s">
        <v>114</v>
      </c>
      <c r="C169" s="64" t="s">
        <v>236</v>
      </c>
      <c r="D169" s="120" t="s">
        <v>87</v>
      </c>
      <c r="E169" s="90">
        <v>0</v>
      </c>
      <c r="F169" s="90">
        <v>0</v>
      </c>
      <c r="G169" s="90">
        <v>20</v>
      </c>
      <c r="H169" s="110">
        <v>0</v>
      </c>
      <c r="I169" s="110">
        <v>20</v>
      </c>
      <c r="J169" s="110">
        <v>20</v>
      </c>
      <c r="K169" s="110">
        <v>20</v>
      </c>
    </row>
    <row r="170" spans="1:11" s="63" customFormat="1" ht="16.5" thickTop="1" thickBot="1" x14ac:dyDescent="0.3">
      <c r="A170" s="62"/>
      <c r="B170" s="62" t="s">
        <v>116</v>
      </c>
      <c r="C170" s="64" t="s">
        <v>236</v>
      </c>
      <c r="D170" s="62">
        <v>41</v>
      </c>
      <c r="E170" s="90">
        <v>0</v>
      </c>
      <c r="F170" s="90">
        <v>0</v>
      </c>
      <c r="G170" s="90">
        <v>10</v>
      </c>
      <c r="H170" s="110">
        <v>10</v>
      </c>
      <c r="I170" s="110">
        <v>10</v>
      </c>
      <c r="J170" s="110">
        <v>10</v>
      </c>
      <c r="K170" s="110">
        <v>10</v>
      </c>
    </row>
    <row r="171" spans="1:11" s="63" customFormat="1" ht="16.5" thickTop="1" thickBot="1" x14ac:dyDescent="0.3">
      <c r="A171" s="62"/>
      <c r="B171" s="62" t="s">
        <v>118</v>
      </c>
      <c r="C171" s="64" t="s">
        <v>299</v>
      </c>
      <c r="D171" s="62">
        <v>41</v>
      </c>
      <c r="E171" s="90">
        <v>0</v>
      </c>
      <c r="F171" s="90">
        <v>0</v>
      </c>
      <c r="G171" s="90">
        <v>20</v>
      </c>
      <c r="H171" s="110">
        <v>20</v>
      </c>
      <c r="I171" s="110">
        <v>20</v>
      </c>
      <c r="J171" s="110">
        <v>20</v>
      </c>
      <c r="K171" s="110">
        <v>20</v>
      </c>
    </row>
    <row r="172" spans="1:11" ht="16.5" thickTop="1" thickBot="1" x14ac:dyDescent="0.3">
      <c r="A172" s="36"/>
      <c r="B172" s="34" t="s">
        <v>120</v>
      </c>
      <c r="C172" s="19" t="s">
        <v>189</v>
      </c>
      <c r="D172" s="58">
        <v>41</v>
      </c>
      <c r="E172" s="88">
        <v>8.6999999999999993</v>
      </c>
      <c r="F172" s="88">
        <v>0</v>
      </c>
      <c r="G172" s="88">
        <v>20</v>
      </c>
      <c r="H172" s="100">
        <v>20</v>
      </c>
      <c r="I172" s="100">
        <v>20</v>
      </c>
      <c r="J172" s="100">
        <v>20</v>
      </c>
      <c r="K172" s="100">
        <v>20</v>
      </c>
    </row>
    <row r="173" spans="1:11" ht="16.5" thickTop="1" thickBot="1" x14ac:dyDescent="0.3">
      <c r="A173" s="36"/>
      <c r="B173" s="34" t="s">
        <v>122</v>
      </c>
      <c r="C173" s="19" t="s">
        <v>146</v>
      </c>
      <c r="D173" s="58">
        <v>41</v>
      </c>
      <c r="E173" s="88">
        <v>30.53</v>
      </c>
      <c r="F173" s="88">
        <v>0</v>
      </c>
      <c r="G173" s="88">
        <v>20</v>
      </c>
      <c r="H173" s="100">
        <v>20</v>
      </c>
      <c r="I173" s="100">
        <v>20</v>
      </c>
      <c r="J173" s="100">
        <v>20</v>
      </c>
      <c r="K173" s="100">
        <v>20</v>
      </c>
    </row>
    <row r="174" spans="1:11" ht="16.5" thickTop="1" thickBot="1" x14ac:dyDescent="0.3">
      <c r="A174" s="52"/>
      <c r="B174" s="52"/>
      <c r="C174" s="53" t="s">
        <v>149</v>
      </c>
      <c r="D174" s="52">
        <v>41</v>
      </c>
      <c r="E174" s="86">
        <v>6.5</v>
      </c>
      <c r="F174" s="86">
        <v>9.75</v>
      </c>
      <c r="G174" s="86">
        <v>10</v>
      </c>
      <c r="H174" s="108">
        <v>10</v>
      </c>
      <c r="I174" s="108">
        <v>20</v>
      </c>
      <c r="J174" s="108">
        <v>20</v>
      </c>
      <c r="K174" s="108">
        <v>20</v>
      </c>
    </row>
    <row r="175" spans="1:11" s="40" customFormat="1" ht="16.5" thickTop="1" thickBot="1" x14ac:dyDescent="0.3">
      <c r="A175" s="37"/>
      <c r="B175" s="34" t="s">
        <v>124</v>
      </c>
      <c r="C175" s="19" t="s">
        <v>162</v>
      </c>
      <c r="D175" s="58">
        <v>41</v>
      </c>
      <c r="E175" s="88">
        <v>6.5</v>
      </c>
      <c r="F175" s="88">
        <v>9.75</v>
      </c>
      <c r="G175" s="88">
        <v>10</v>
      </c>
      <c r="H175" s="100">
        <v>10</v>
      </c>
      <c r="I175" s="100">
        <v>20</v>
      </c>
      <c r="J175" s="100">
        <v>20</v>
      </c>
      <c r="K175" s="100">
        <v>20</v>
      </c>
    </row>
    <row r="176" spans="1:11" ht="16.5" thickTop="1" thickBot="1" x14ac:dyDescent="0.3">
      <c r="A176" s="44" t="s">
        <v>190</v>
      </c>
      <c r="B176" s="51"/>
      <c r="C176" s="196" t="s">
        <v>210</v>
      </c>
      <c r="D176" s="197"/>
      <c r="E176" s="85">
        <v>116.06</v>
      </c>
      <c r="F176" s="85">
        <v>205.4</v>
      </c>
      <c r="G176" s="85">
        <v>300</v>
      </c>
      <c r="H176" s="107">
        <v>300</v>
      </c>
      <c r="I176" s="107">
        <v>0</v>
      </c>
      <c r="J176" s="107">
        <v>0</v>
      </c>
      <c r="K176" s="107">
        <v>0</v>
      </c>
    </row>
    <row r="177" spans="1:11" ht="16.5" thickTop="1" thickBot="1" x14ac:dyDescent="0.3">
      <c r="A177" s="52"/>
      <c r="B177" s="52"/>
      <c r="C177" s="53" t="s">
        <v>136</v>
      </c>
      <c r="D177" s="52">
        <v>41</v>
      </c>
      <c r="E177" s="86">
        <v>0</v>
      </c>
      <c r="F177" s="86">
        <v>83</v>
      </c>
      <c r="G177" s="86">
        <v>0</v>
      </c>
      <c r="H177" s="108">
        <v>0</v>
      </c>
      <c r="I177" s="108">
        <v>0</v>
      </c>
      <c r="J177" s="108">
        <v>0</v>
      </c>
      <c r="K177" s="108">
        <v>0</v>
      </c>
    </row>
    <row r="178" spans="1:11" ht="16.5" thickTop="1" thickBot="1" x14ac:dyDescent="0.3">
      <c r="A178" s="36"/>
      <c r="B178" s="34" t="s">
        <v>107</v>
      </c>
      <c r="C178" s="19" t="s">
        <v>236</v>
      </c>
      <c r="D178" s="58">
        <v>41</v>
      </c>
      <c r="E178" s="88">
        <v>0</v>
      </c>
      <c r="F178" s="88">
        <v>83</v>
      </c>
      <c r="G178" s="88">
        <v>0</v>
      </c>
      <c r="H178" s="100">
        <v>0</v>
      </c>
      <c r="I178" s="100">
        <v>0</v>
      </c>
      <c r="J178" s="100">
        <v>0</v>
      </c>
      <c r="K178" s="100">
        <v>0</v>
      </c>
    </row>
    <row r="179" spans="1:11" ht="16.5" thickTop="1" thickBot="1" x14ac:dyDescent="0.3">
      <c r="A179" s="52"/>
      <c r="B179" s="52"/>
      <c r="C179" s="53" t="s">
        <v>192</v>
      </c>
      <c r="D179" s="52">
        <v>41</v>
      </c>
      <c r="E179" s="86">
        <v>116.06</v>
      </c>
      <c r="F179" s="86">
        <v>122.04</v>
      </c>
      <c r="G179" s="86">
        <v>200</v>
      </c>
      <c r="H179" s="108">
        <v>200</v>
      </c>
      <c r="I179" s="108">
        <v>0</v>
      </c>
      <c r="J179" s="108">
        <v>0</v>
      </c>
      <c r="K179" s="108">
        <v>0</v>
      </c>
    </row>
    <row r="180" spans="1:11" s="40" customFormat="1" ht="16.5" thickTop="1" thickBot="1" x14ac:dyDescent="0.3">
      <c r="A180" s="37"/>
      <c r="B180" s="34" t="s">
        <v>109</v>
      </c>
      <c r="C180" s="19" t="s">
        <v>193</v>
      </c>
      <c r="D180" s="58">
        <v>41</v>
      </c>
      <c r="E180" s="88">
        <v>116.06</v>
      </c>
      <c r="F180" s="88">
        <v>122.04</v>
      </c>
      <c r="G180" s="88">
        <v>200</v>
      </c>
      <c r="H180" s="100">
        <v>200</v>
      </c>
      <c r="I180" s="100">
        <v>0</v>
      </c>
      <c r="J180" s="100">
        <v>0</v>
      </c>
      <c r="K180" s="100">
        <v>0</v>
      </c>
    </row>
    <row r="181" spans="1:11" ht="16.5" thickTop="1" thickBot="1" x14ac:dyDescent="0.3">
      <c r="A181" s="52"/>
      <c r="B181" s="52"/>
      <c r="C181" s="53" t="s">
        <v>149</v>
      </c>
      <c r="D181" s="52">
        <v>41</v>
      </c>
      <c r="E181" s="86">
        <v>0</v>
      </c>
      <c r="F181" s="86">
        <v>0</v>
      </c>
      <c r="G181" s="86">
        <v>100</v>
      </c>
      <c r="H181" s="108">
        <v>100</v>
      </c>
      <c r="I181" s="108">
        <v>0</v>
      </c>
      <c r="J181" s="108">
        <v>0</v>
      </c>
      <c r="K181" s="108">
        <v>0</v>
      </c>
    </row>
    <row r="182" spans="1:11" s="5" customFormat="1" ht="16.5" thickTop="1" thickBot="1" x14ac:dyDescent="0.3">
      <c r="A182" s="15"/>
      <c r="B182" s="34" t="s">
        <v>110</v>
      </c>
      <c r="C182" s="19" t="s">
        <v>154</v>
      </c>
      <c r="D182" s="34">
        <v>41</v>
      </c>
      <c r="E182" s="88">
        <v>0</v>
      </c>
      <c r="F182" s="88">
        <v>0</v>
      </c>
      <c r="G182" s="88">
        <v>100</v>
      </c>
      <c r="H182" s="100">
        <v>100</v>
      </c>
      <c r="I182" s="100">
        <v>0</v>
      </c>
      <c r="J182" s="100">
        <v>0</v>
      </c>
      <c r="K182" s="100">
        <v>0</v>
      </c>
    </row>
    <row r="183" spans="1:11" s="5" customFormat="1" ht="16.5" thickTop="1" thickBot="1" x14ac:dyDescent="0.3">
      <c r="A183" s="44" t="s">
        <v>194</v>
      </c>
      <c r="B183" s="51"/>
      <c r="C183" s="196" t="s">
        <v>195</v>
      </c>
      <c r="D183" s="197"/>
      <c r="E183" s="85">
        <v>1718.41</v>
      </c>
      <c r="F183" s="85">
        <v>477.02</v>
      </c>
      <c r="G183" s="85">
        <v>1895</v>
      </c>
      <c r="H183" s="107">
        <v>1895</v>
      </c>
      <c r="I183" s="107">
        <v>1895</v>
      </c>
      <c r="J183" s="107">
        <v>1895</v>
      </c>
      <c r="K183" s="107">
        <v>1895</v>
      </c>
    </row>
    <row r="184" spans="1:11" ht="16.5" thickTop="1" thickBot="1" x14ac:dyDescent="0.3">
      <c r="A184" s="52"/>
      <c r="B184" s="52"/>
      <c r="C184" s="53" t="s">
        <v>136</v>
      </c>
      <c r="D184" s="52">
        <v>41</v>
      </c>
      <c r="E184" s="86">
        <v>47.8</v>
      </c>
      <c r="F184" s="86">
        <v>70.900000000000006</v>
      </c>
      <c r="G184" s="86">
        <v>175</v>
      </c>
      <c r="H184" s="108">
        <v>175</v>
      </c>
      <c r="I184" s="108">
        <v>175</v>
      </c>
      <c r="J184" s="108">
        <v>175</v>
      </c>
      <c r="K184" s="108">
        <v>175</v>
      </c>
    </row>
    <row r="185" spans="1:11" s="5" customFormat="1" ht="16.5" thickTop="1" thickBot="1" x14ac:dyDescent="0.3">
      <c r="A185" s="36"/>
      <c r="B185" s="34" t="s">
        <v>107</v>
      </c>
      <c r="C185" s="14" t="s">
        <v>138</v>
      </c>
      <c r="D185" s="34">
        <v>41</v>
      </c>
      <c r="E185" s="89">
        <v>47.8</v>
      </c>
      <c r="F185" s="89">
        <v>70.900000000000006</v>
      </c>
      <c r="G185" s="89">
        <v>175</v>
      </c>
      <c r="H185" s="109">
        <v>175</v>
      </c>
      <c r="I185" s="100">
        <v>175</v>
      </c>
      <c r="J185" s="100">
        <v>175</v>
      </c>
      <c r="K185" s="100">
        <v>175</v>
      </c>
    </row>
    <row r="186" spans="1:11" ht="16.5" thickTop="1" thickBot="1" x14ac:dyDescent="0.3">
      <c r="A186" s="36"/>
      <c r="B186" s="34"/>
      <c r="C186" s="19" t="s">
        <v>236</v>
      </c>
      <c r="D186" s="58">
        <v>41</v>
      </c>
      <c r="E186" s="88">
        <v>47.8</v>
      </c>
      <c r="F186" s="88">
        <v>70.900000000000006</v>
      </c>
      <c r="G186" s="88">
        <v>175</v>
      </c>
      <c r="H186" s="100">
        <v>175</v>
      </c>
      <c r="I186" s="100">
        <v>175</v>
      </c>
      <c r="J186" s="100">
        <v>175</v>
      </c>
      <c r="K186" s="100">
        <v>175</v>
      </c>
    </row>
    <row r="187" spans="1:11" s="5" customFormat="1" ht="16.5" thickTop="1" thickBot="1" x14ac:dyDescent="0.3">
      <c r="A187" s="52"/>
      <c r="B187" s="52"/>
      <c r="C187" s="53" t="s">
        <v>196</v>
      </c>
      <c r="D187" s="52">
        <v>41</v>
      </c>
      <c r="E187" s="86">
        <v>1130.93</v>
      </c>
      <c r="F187" s="86">
        <f>F188+F189+F190</f>
        <v>256.12</v>
      </c>
      <c r="G187" s="86">
        <f>G188+G189+G190+G191+G192</f>
        <v>1070</v>
      </c>
      <c r="H187" s="108">
        <f>H188+H189+H190+H191+H192</f>
        <v>1070</v>
      </c>
      <c r="I187" s="108">
        <v>1070</v>
      </c>
      <c r="J187" s="108">
        <v>1070</v>
      </c>
      <c r="K187" s="108">
        <v>1070</v>
      </c>
    </row>
    <row r="188" spans="1:11" ht="16.5" thickTop="1" thickBot="1" x14ac:dyDescent="0.3">
      <c r="A188" s="36"/>
      <c r="B188" s="34" t="s">
        <v>109</v>
      </c>
      <c r="C188" s="19" t="s">
        <v>197</v>
      </c>
      <c r="D188" s="58">
        <v>41</v>
      </c>
      <c r="E188" s="94">
        <v>25.99</v>
      </c>
      <c r="F188" s="88">
        <v>23</v>
      </c>
      <c r="G188" s="88">
        <v>350</v>
      </c>
      <c r="H188" s="100">
        <v>350</v>
      </c>
      <c r="I188" s="100">
        <v>350</v>
      </c>
      <c r="J188" s="100">
        <v>350</v>
      </c>
      <c r="K188" s="100">
        <v>350</v>
      </c>
    </row>
    <row r="189" spans="1:11" ht="16.5" thickTop="1" thickBot="1" x14ac:dyDescent="0.3">
      <c r="A189" s="36"/>
      <c r="B189" s="34" t="s">
        <v>110</v>
      </c>
      <c r="C189" s="19" t="s">
        <v>198</v>
      </c>
      <c r="D189" s="58">
        <v>41</v>
      </c>
      <c r="E189" s="88">
        <v>954.72</v>
      </c>
      <c r="F189" s="88">
        <v>158.9</v>
      </c>
      <c r="G189" s="88">
        <v>380</v>
      </c>
      <c r="H189" s="100">
        <v>380</v>
      </c>
      <c r="I189" s="100">
        <v>380</v>
      </c>
      <c r="J189" s="100">
        <v>380</v>
      </c>
      <c r="K189" s="100">
        <v>380</v>
      </c>
    </row>
    <row r="190" spans="1:11" ht="16.5" thickTop="1" thickBot="1" x14ac:dyDescent="0.3">
      <c r="A190" s="37"/>
      <c r="B190" s="34" t="s">
        <v>114</v>
      </c>
      <c r="C190" s="19" t="s">
        <v>199</v>
      </c>
      <c r="D190" s="58">
        <v>41</v>
      </c>
      <c r="E190" s="88">
        <v>74.22</v>
      </c>
      <c r="F190" s="88">
        <v>74.22</v>
      </c>
      <c r="G190" s="88">
        <v>130</v>
      </c>
      <c r="H190" s="100">
        <v>130</v>
      </c>
      <c r="I190" s="100">
        <v>130</v>
      </c>
      <c r="J190" s="100">
        <v>130</v>
      </c>
      <c r="K190" s="100">
        <v>130</v>
      </c>
    </row>
    <row r="191" spans="1:11" ht="16.5" thickTop="1" thickBot="1" x14ac:dyDescent="0.3">
      <c r="A191" s="37"/>
      <c r="B191" s="34" t="s">
        <v>116</v>
      </c>
      <c r="C191" s="19" t="s">
        <v>276</v>
      </c>
      <c r="D191" s="58">
        <v>41</v>
      </c>
      <c r="E191" s="88">
        <v>0</v>
      </c>
      <c r="F191" s="88">
        <v>0</v>
      </c>
      <c r="G191" s="88">
        <v>110</v>
      </c>
      <c r="H191" s="100">
        <v>110</v>
      </c>
      <c r="I191" s="100">
        <v>110</v>
      </c>
      <c r="J191" s="100">
        <v>110</v>
      </c>
      <c r="K191" s="100">
        <v>110</v>
      </c>
    </row>
    <row r="192" spans="1:11" ht="16.5" thickTop="1" thickBot="1" x14ac:dyDescent="0.3">
      <c r="A192" s="37"/>
      <c r="B192" s="34" t="s">
        <v>118</v>
      </c>
      <c r="C192" s="19" t="s">
        <v>200</v>
      </c>
      <c r="D192" s="58">
        <v>41</v>
      </c>
      <c r="E192" s="88">
        <v>76</v>
      </c>
      <c r="F192" s="88">
        <v>0</v>
      </c>
      <c r="G192" s="88">
        <v>100</v>
      </c>
      <c r="H192" s="100">
        <v>100</v>
      </c>
      <c r="I192" s="100">
        <v>100</v>
      </c>
      <c r="J192" s="100">
        <v>100</v>
      </c>
      <c r="K192" s="100">
        <v>100</v>
      </c>
    </row>
    <row r="193" spans="1:11" s="5" customFormat="1" ht="16.5" thickTop="1" thickBot="1" x14ac:dyDescent="0.3">
      <c r="A193" s="52"/>
      <c r="B193" s="52"/>
      <c r="C193" s="53" t="s">
        <v>192</v>
      </c>
      <c r="D193" s="52">
        <v>41</v>
      </c>
      <c r="E193" s="86">
        <v>13.68</v>
      </c>
      <c r="F193" s="86">
        <v>0</v>
      </c>
      <c r="G193" s="86">
        <v>150</v>
      </c>
      <c r="H193" s="108">
        <v>150</v>
      </c>
      <c r="I193" s="108">
        <v>150</v>
      </c>
      <c r="J193" s="108">
        <v>150</v>
      </c>
      <c r="K193" s="108">
        <v>150</v>
      </c>
    </row>
    <row r="194" spans="1:11" ht="16.5" thickTop="1" thickBot="1" x14ac:dyDescent="0.3">
      <c r="A194" s="20"/>
      <c r="B194" s="34" t="s">
        <v>120</v>
      </c>
      <c r="C194" s="19" t="s">
        <v>193</v>
      </c>
      <c r="D194" s="58">
        <v>41</v>
      </c>
      <c r="E194" s="94">
        <v>13.68</v>
      </c>
      <c r="F194" s="88">
        <v>0</v>
      </c>
      <c r="G194" s="88">
        <v>150</v>
      </c>
      <c r="H194" s="100">
        <v>150</v>
      </c>
      <c r="I194" s="100">
        <v>150</v>
      </c>
      <c r="J194" s="100">
        <v>150</v>
      </c>
      <c r="K194" s="100">
        <v>150</v>
      </c>
    </row>
    <row r="195" spans="1:11" s="5" customFormat="1" ht="16.5" thickTop="1" thickBot="1" x14ac:dyDescent="0.3">
      <c r="A195" s="52"/>
      <c r="B195" s="52"/>
      <c r="C195" s="53" t="s">
        <v>149</v>
      </c>
      <c r="D195" s="52">
        <v>41</v>
      </c>
      <c r="E195" s="86">
        <v>526</v>
      </c>
      <c r="F195" s="86">
        <v>150</v>
      </c>
      <c r="G195" s="86">
        <v>500</v>
      </c>
      <c r="H195" s="108">
        <v>500</v>
      </c>
      <c r="I195" s="108">
        <v>500</v>
      </c>
      <c r="J195" s="108">
        <v>500</v>
      </c>
      <c r="K195" s="108">
        <v>500</v>
      </c>
    </row>
    <row r="196" spans="1:11" s="5" customFormat="1" ht="16.5" thickTop="1" thickBot="1" x14ac:dyDescent="0.3">
      <c r="A196" s="15"/>
      <c r="B196" s="34" t="s">
        <v>122</v>
      </c>
      <c r="C196" s="14" t="s">
        <v>154</v>
      </c>
      <c r="D196" s="34">
        <v>41</v>
      </c>
      <c r="E196" s="89">
        <v>526</v>
      </c>
      <c r="F196" s="89">
        <v>150</v>
      </c>
      <c r="G196" s="89">
        <v>500</v>
      </c>
      <c r="H196" s="109">
        <v>500</v>
      </c>
      <c r="I196" s="109">
        <v>500</v>
      </c>
      <c r="J196" s="109">
        <v>500</v>
      </c>
      <c r="K196" s="109">
        <v>500</v>
      </c>
    </row>
    <row r="197" spans="1:11" ht="16.5" thickTop="1" thickBot="1" x14ac:dyDescent="0.3">
      <c r="A197" s="20"/>
      <c r="B197" s="71"/>
      <c r="C197" s="72" t="s">
        <v>239</v>
      </c>
      <c r="D197" s="58">
        <v>41</v>
      </c>
      <c r="E197" s="88">
        <v>526</v>
      </c>
      <c r="F197" s="88">
        <v>150</v>
      </c>
      <c r="G197" s="88">
        <v>500</v>
      </c>
      <c r="H197" s="100">
        <v>500</v>
      </c>
      <c r="I197" s="100">
        <v>500</v>
      </c>
      <c r="J197" s="100">
        <v>500</v>
      </c>
      <c r="K197" s="100">
        <v>500</v>
      </c>
    </row>
    <row r="198" spans="1:11" s="5" customFormat="1" ht="16.5" thickTop="1" thickBot="1" x14ac:dyDescent="0.3">
      <c r="A198" s="44" t="s">
        <v>201</v>
      </c>
      <c r="B198" s="51"/>
      <c r="C198" s="196" t="s">
        <v>202</v>
      </c>
      <c r="D198" s="197"/>
      <c r="E198" s="85">
        <v>4474.01</v>
      </c>
      <c r="F198" s="85">
        <v>5881.76</v>
      </c>
      <c r="G198" s="85">
        <v>5230</v>
      </c>
      <c r="H198" s="107">
        <v>5100</v>
      </c>
      <c r="I198" s="107">
        <v>5970</v>
      </c>
      <c r="J198" s="107">
        <v>5970</v>
      </c>
      <c r="K198" s="107">
        <v>5970</v>
      </c>
    </row>
    <row r="199" spans="1:11" s="5" customFormat="1" ht="16.5" thickTop="1" thickBot="1" x14ac:dyDescent="0.3">
      <c r="A199" s="52"/>
      <c r="B199" s="52"/>
      <c r="C199" s="53" t="s">
        <v>108</v>
      </c>
      <c r="D199" s="52">
        <v>41</v>
      </c>
      <c r="E199" s="86">
        <v>50.81</v>
      </c>
      <c r="F199" s="86">
        <f>F200+F201+F202</f>
        <v>78.11999999999999</v>
      </c>
      <c r="G199" s="86">
        <v>80</v>
      </c>
      <c r="H199" s="108">
        <v>80</v>
      </c>
      <c r="I199" s="108">
        <v>80</v>
      </c>
      <c r="J199" s="108">
        <v>80</v>
      </c>
      <c r="K199" s="108">
        <v>80</v>
      </c>
    </row>
    <row r="200" spans="1:11" ht="16.5" thickTop="1" thickBot="1" x14ac:dyDescent="0.3">
      <c r="A200" s="20"/>
      <c r="B200" s="34" t="s">
        <v>107</v>
      </c>
      <c r="C200" s="19" t="s">
        <v>117</v>
      </c>
      <c r="D200" s="58">
        <v>41</v>
      </c>
      <c r="E200" s="88">
        <v>36.4</v>
      </c>
      <c r="F200" s="94">
        <v>55.98</v>
      </c>
      <c r="G200" s="88">
        <v>50</v>
      </c>
      <c r="H200" s="100">
        <v>50</v>
      </c>
      <c r="I200" s="100">
        <v>50</v>
      </c>
      <c r="J200" s="100">
        <v>50</v>
      </c>
      <c r="K200" s="100">
        <v>50</v>
      </c>
    </row>
    <row r="201" spans="1:11" ht="16.5" thickTop="1" thickBot="1" x14ac:dyDescent="0.3">
      <c r="A201" s="20"/>
      <c r="B201" s="34" t="s">
        <v>109</v>
      </c>
      <c r="C201" s="19" t="s">
        <v>119</v>
      </c>
      <c r="D201" s="58">
        <v>41</v>
      </c>
      <c r="E201" s="88">
        <v>2.08</v>
      </c>
      <c r="F201" s="94">
        <v>3.15</v>
      </c>
      <c r="G201" s="88">
        <v>10</v>
      </c>
      <c r="H201" s="100">
        <v>10</v>
      </c>
      <c r="I201" s="100">
        <v>10</v>
      </c>
      <c r="J201" s="100">
        <v>10</v>
      </c>
      <c r="K201" s="100">
        <v>10</v>
      </c>
    </row>
    <row r="202" spans="1:11" ht="16.5" thickTop="1" thickBot="1" x14ac:dyDescent="0.3">
      <c r="A202" s="20"/>
      <c r="B202" s="34" t="s">
        <v>110</v>
      </c>
      <c r="C202" s="19" t="s">
        <v>125</v>
      </c>
      <c r="D202" s="58">
        <v>41</v>
      </c>
      <c r="E202" s="88">
        <v>12.33</v>
      </c>
      <c r="F202" s="94">
        <v>18.989999999999998</v>
      </c>
      <c r="G202" s="88">
        <v>20</v>
      </c>
      <c r="H202" s="100">
        <v>20</v>
      </c>
      <c r="I202" s="100">
        <v>20</v>
      </c>
      <c r="J202" s="100">
        <v>20</v>
      </c>
      <c r="K202" s="100">
        <v>20</v>
      </c>
    </row>
    <row r="203" spans="1:11" s="5" customFormat="1" ht="16.5" thickTop="1" thickBot="1" x14ac:dyDescent="0.3">
      <c r="A203" s="52"/>
      <c r="B203" s="52"/>
      <c r="C203" s="53" t="s">
        <v>136</v>
      </c>
      <c r="D203" s="52">
        <v>41</v>
      </c>
      <c r="E203" s="86">
        <v>644.1</v>
      </c>
      <c r="F203" s="86">
        <v>3000</v>
      </c>
      <c r="G203" s="86">
        <v>520</v>
      </c>
      <c r="H203" s="108">
        <v>520</v>
      </c>
      <c r="I203" s="108">
        <v>520</v>
      </c>
      <c r="J203" s="108">
        <v>520</v>
      </c>
      <c r="K203" s="108">
        <v>520</v>
      </c>
    </row>
    <row r="204" spans="1:11" s="40" customFormat="1" ht="16.5" thickTop="1" thickBot="1" x14ac:dyDescent="0.3">
      <c r="A204" s="20"/>
      <c r="B204" s="58" t="s">
        <v>114</v>
      </c>
      <c r="C204" s="19" t="s">
        <v>203</v>
      </c>
      <c r="D204" s="58">
        <v>41</v>
      </c>
      <c r="E204" s="88">
        <v>633</v>
      </c>
      <c r="F204" s="88">
        <v>3000</v>
      </c>
      <c r="G204" s="88">
        <v>500</v>
      </c>
      <c r="H204" s="100">
        <v>500</v>
      </c>
      <c r="I204" s="100">
        <v>500</v>
      </c>
      <c r="J204" s="100">
        <v>500</v>
      </c>
      <c r="K204" s="100">
        <v>500</v>
      </c>
    </row>
    <row r="205" spans="1:11" s="5" customFormat="1" ht="16.5" thickTop="1" thickBot="1" x14ac:dyDescent="0.3">
      <c r="A205" s="15"/>
      <c r="B205" s="34" t="s">
        <v>116</v>
      </c>
      <c r="C205" s="14" t="s">
        <v>138</v>
      </c>
      <c r="D205" s="34">
        <v>41</v>
      </c>
      <c r="E205" s="89">
        <v>11.1</v>
      </c>
      <c r="F205" s="89">
        <v>0</v>
      </c>
      <c r="G205" s="89">
        <v>20</v>
      </c>
      <c r="H205" s="109">
        <v>20</v>
      </c>
      <c r="I205" s="109">
        <v>20</v>
      </c>
      <c r="J205" s="109">
        <v>20</v>
      </c>
      <c r="K205" s="109">
        <v>20</v>
      </c>
    </row>
    <row r="206" spans="1:11" ht="16.5" thickTop="1" thickBot="1" x14ac:dyDescent="0.3">
      <c r="A206" s="20"/>
      <c r="B206" s="34"/>
      <c r="C206" s="19" t="s">
        <v>300</v>
      </c>
      <c r="D206" s="58">
        <v>41</v>
      </c>
      <c r="E206" s="88">
        <v>11.1</v>
      </c>
      <c r="F206" s="88">
        <v>0</v>
      </c>
      <c r="G206" s="88">
        <v>20</v>
      </c>
      <c r="H206" s="100">
        <v>20</v>
      </c>
      <c r="I206" s="100">
        <v>20</v>
      </c>
      <c r="J206" s="100">
        <v>20</v>
      </c>
      <c r="K206" s="100">
        <v>20</v>
      </c>
    </row>
    <row r="207" spans="1:11" s="5" customFormat="1" ht="16.5" thickTop="1" thickBot="1" x14ac:dyDescent="0.3">
      <c r="A207" s="52"/>
      <c r="B207" s="52"/>
      <c r="C207" s="53" t="s">
        <v>196</v>
      </c>
      <c r="D207" s="52">
        <v>41</v>
      </c>
      <c r="E207" s="86">
        <v>0</v>
      </c>
      <c r="F207" s="86">
        <v>0</v>
      </c>
      <c r="G207" s="86">
        <v>250</v>
      </c>
      <c r="H207" s="108">
        <v>250</v>
      </c>
      <c r="I207" s="108">
        <v>250</v>
      </c>
      <c r="J207" s="108">
        <v>250</v>
      </c>
      <c r="K207" s="108">
        <v>250</v>
      </c>
    </row>
    <row r="208" spans="1:11" ht="16.5" thickTop="1" thickBot="1" x14ac:dyDescent="0.3">
      <c r="A208" s="36"/>
      <c r="B208" s="34" t="s">
        <v>118</v>
      </c>
      <c r="C208" s="19" t="s">
        <v>197</v>
      </c>
      <c r="D208" s="58">
        <v>41</v>
      </c>
      <c r="E208" s="88">
        <v>0</v>
      </c>
      <c r="F208" s="88">
        <v>0</v>
      </c>
      <c r="G208" s="88">
        <v>250</v>
      </c>
      <c r="H208" s="100">
        <v>250</v>
      </c>
      <c r="I208" s="100">
        <v>250</v>
      </c>
      <c r="J208" s="100">
        <v>250</v>
      </c>
      <c r="K208" s="100">
        <v>250</v>
      </c>
    </row>
    <row r="209" spans="1:11" s="5" customFormat="1" ht="16.5" thickTop="1" thickBot="1" x14ac:dyDescent="0.3">
      <c r="A209" s="52"/>
      <c r="B209" s="52"/>
      <c r="C209" s="53" t="s">
        <v>149</v>
      </c>
      <c r="D209" s="52">
        <v>41</v>
      </c>
      <c r="E209" s="86">
        <f>E210+E212+E221+E222</f>
        <v>3779.1000000000004</v>
      </c>
      <c r="F209" s="86">
        <f>F210+F212+F221+F222</f>
        <v>2803.6400000000003</v>
      </c>
      <c r="G209" s="86">
        <v>2380</v>
      </c>
      <c r="H209" s="108">
        <f>H210+H212+H221+H222</f>
        <v>4250</v>
      </c>
      <c r="I209" s="108">
        <f>I210+I212+I221+I222</f>
        <v>5120</v>
      </c>
      <c r="J209" s="108">
        <f>J210+J212+J221+J222</f>
        <v>5120</v>
      </c>
      <c r="K209" s="108">
        <f>K210+K212+K221+K222</f>
        <v>5120</v>
      </c>
    </row>
    <row r="210" spans="1:11" ht="16.5" thickTop="1" thickBot="1" x14ac:dyDescent="0.3">
      <c r="A210" s="20"/>
      <c r="B210" s="34" t="s">
        <v>120</v>
      </c>
      <c r="C210" s="19" t="s">
        <v>154</v>
      </c>
      <c r="D210" s="37">
        <v>132</v>
      </c>
      <c r="E210" s="88">
        <v>695.34</v>
      </c>
      <c r="F210" s="89">
        <v>78.42</v>
      </c>
      <c r="G210" s="89">
        <v>180</v>
      </c>
      <c r="H210" s="109">
        <v>50</v>
      </c>
      <c r="I210" s="109">
        <v>50</v>
      </c>
      <c r="J210" s="109">
        <v>50</v>
      </c>
      <c r="K210" s="109">
        <v>50</v>
      </c>
    </row>
    <row r="211" spans="1:11" s="40" customFormat="1" ht="16.5" thickTop="1" thickBot="1" x14ac:dyDescent="0.3">
      <c r="A211" s="20"/>
      <c r="B211" s="58"/>
      <c r="C211" s="19" t="s">
        <v>263</v>
      </c>
      <c r="D211" s="37">
        <v>132</v>
      </c>
      <c r="E211" s="88">
        <v>695.34</v>
      </c>
      <c r="F211" s="88">
        <v>78.42</v>
      </c>
      <c r="G211" s="88">
        <v>180</v>
      </c>
      <c r="H211" s="100">
        <v>50</v>
      </c>
      <c r="I211" s="100">
        <v>50</v>
      </c>
      <c r="J211" s="100">
        <v>50</v>
      </c>
      <c r="K211" s="100">
        <v>50</v>
      </c>
    </row>
    <row r="212" spans="1:11" s="5" customFormat="1" ht="16.5" thickTop="1" thickBot="1" x14ac:dyDescent="0.3">
      <c r="A212" s="15"/>
      <c r="B212" s="34" t="s">
        <v>122</v>
      </c>
      <c r="C212" s="14" t="s">
        <v>154</v>
      </c>
      <c r="D212" s="34">
        <v>41</v>
      </c>
      <c r="E212" s="89">
        <v>1587.94</v>
      </c>
      <c r="F212" s="89">
        <f>F213+F214+F216</f>
        <v>1115.6400000000001</v>
      </c>
      <c r="G212" s="89">
        <f>G213+G214+G215+G216+G217+G218+G219+G220</f>
        <v>2200</v>
      </c>
      <c r="H212" s="109">
        <f>H213+H214+H215+H216+H217+H218+H219+H220</f>
        <v>2200</v>
      </c>
      <c r="I212" s="109">
        <f>I213+I214+I215+I216+I217+I218+I219+I220</f>
        <v>2250</v>
      </c>
      <c r="J212" s="109">
        <f>J213+J214+J215+J216+J217+J218+J219+J220</f>
        <v>2250</v>
      </c>
      <c r="K212" s="109">
        <f>K213+K214+K215+K216+K217+K218+K219+K220</f>
        <v>2250</v>
      </c>
    </row>
    <row r="213" spans="1:11" ht="16.5" thickTop="1" thickBot="1" x14ac:dyDescent="0.3">
      <c r="A213" s="20"/>
      <c r="B213" s="34"/>
      <c r="C213" s="19" t="s">
        <v>262</v>
      </c>
      <c r="D213" s="58">
        <v>41</v>
      </c>
      <c r="E213" s="88">
        <v>1023.33</v>
      </c>
      <c r="F213" s="88">
        <v>937.45</v>
      </c>
      <c r="G213" s="88">
        <v>900</v>
      </c>
      <c r="H213" s="100">
        <v>900</v>
      </c>
      <c r="I213" s="100">
        <v>900</v>
      </c>
      <c r="J213" s="100">
        <v>900</v>
      </c>
      <c r="K213" s="100">
        <v>900</v>
      </c>
    </row>
    <row r="214" spans="1:11" ht="16.5" thickTop="1" thickBot="1" x14ac:dyDescent="0.3">
      <c r="A214" s="20"/>
      <c r="B214" s="34"/>
      <c r="C214" s="19" t="s">
        <v>263</v>
      </c>
      <c r="D214" s="58">
        <v>41</v>
      </c>
      <c r="E214" s="88">
        <v>504.61</v>
      </c>
      <c r="F214" s="88">
        <v>106.19</v>
      </c>
      <c r="G214" s="88">
        <v>600</v>
      </c>
      <c r="H214" s="100">
        <v>600</v>
      </c>
      <c r="I214" s="100">
        <v>600</v>
      </c>
      <c r="J214" s="100">
        <v>600</v>
      </c>
      <c r="K214" s="100">
        <v>600</v>
      </c>
    </row>
    <row r="215" spans="1:11" ht="16.5" thickTop="1" thickBot="1" x14ac:dyDescent="0.3">
      <c r="A215" s="20"/>
      <c r="B215" s="34"/>
      <c r="C215" s="19" t="s">
        <v>301</v>
      </c>
      <c r="D215" s="58">
        <v>41</v>
      </c>
      <c r="E215" s="88">
        <v>0</v>
      </c>
      <c r="F215" s="88">
        <v>0</v>
      </c>
      <c r="G215" s="88">
        <v>100</v>
      </c>
      <c r="H215" s="100">
        <v>100</v>
      </c>
      <c r="I215" s="100">
        <v>100</v>
      </c>
      <c r="J215" s="100">
        <v>100</v>
      </c>
      <c r="K215" s="100">
        <v>100</v>
      </c>
    </row>
    <row r="216" spans="1:11" ht="16.5" thickTop="1" thickBot="1" x14ac:dyDescent="0.3">
      <c r="A216" s="20"/>
      <c r="B216" s="34"/>
      <c r="C216" s="19" t="s">
        <v>264</v>
      </c>
      <c r="D216" s="58">
        <v>41</v>
      </c>
      <c r="E216" s="88">
        <v>60</v>
      </c>
      <c r="F216" s="88">
        <v>72</v>
      </c>
      <c r="G216" s="88">
        <v>50</v>
      </c>
      <c r="H216" s="100">
        <v>50</v>
      </c>
      <c r="I216" s="100">
        <v>100</v>
      </c>
      <c r="J216" s="100">
        <v>100</v>
      </c>
      <c r="K216" s="100">
        <v>100</v>
      </c>
    </row>
    <row r="217" spans="1:11" ht="16.5" thickTop="1" thickBot="1" x14ac:dyDescent="0.3">
      <c r="A217" s="20"/>
      <c r="B217" s="34"/>
      <c r="C217" s="19" t="s">
        <v>302</v>
      </c>
      <c r="D217" s="58">
        <v>41</v>
      </c>
      <c r="E217" s="88">
        <v>0</v>
      </c>
      <c r="F217" s="88">
        <v>0</v>
      </c>
      <c r="G217" s="88">
        <v>100</v>
      </c>
      <c r="H217" s="100">
        <v>100</v>
      </c>
      <c r="I217" s="100">
        <v>100</v>
      </c>
      <c r="J217" s="100">
        <v>100</v>
      </c>
      <c r="K217" s="100">
        <v>100</v>
      </c>
    </row>
    <row r="218" spans="1:11" ht="16.5" thickTop="1" thickBot="1" x14ac:dyDescent="0.3">
      <c r="A218" s="20"/>
      <c r="B218" s="34"/>
      <c r="C218" s="19" t="s">
        <v>266</v>
      </c>
      <c r="D218" s="58">
        <v>41</v>
      </c>
      <c r="E218" s="88">
        <v>0</v>
      </c>
      <c r="F218" s="88">
        <v>0</v>
      </c>
      <c r="G218" s="88">
        <v>100</v>
      </c>
      <c r="H218" s="100">
        <v>100</v>
      </c>
      <c r="I218" s="100">
        <v>100</v>
      </c>
      <c r="J218" s="100">
        <v>100</v>
      </c>
      <c r="K218" s="100">
        <v>100</v>
      </c>
    </row>
    <row r="219" spans="1:11" ht="16.5" thickTop="1" thickBot="1" x14ac:dyDescent="0.3">
      <c r="A219" s="20"/>
      <c r="B219" s="34"/>
      <c r="C219" s="19" t="s">
        <v>303</v>
      </c>
      <c r="D219" s="58">
        <v>41</v>
      </c>
      <c r="E219" s="88">
        <v>0</v>
      </c>
      <c r="F219" s="88">
        <v>0</v>
      </c>
      <c r="G219" s="88">
        <v>50</v>
      </c>
      <c r="H219" s="100">
        <v>50</v>
      </c>
      <c r="I219" s="100">
        <v>50</v>
      </c>
      <c r="J219" s="100">
        <v>50</v>
      </c>
      <c r="K219" s="100">
        <v>50</v>
      </c>
    </row>
    <row r="220" spans="1:11" ht="16.5" thickTop="1" thickBot="1" x14ac:dyDescent="0.3">
      <c r="A220" s="20"/>
      <c r="B220" s="34"/>
      <c r="C220" s="19" t="s">
        <v>239</v>
      </c>
      <c r="D220" s="58">
        <v>41</v>
      </c>
      <c r="E220" s="88">
        <v>0</v>
      </c>
      <c r="F220" s="88">
        <v>0</v>
      </c>
      <c r="G220" s="88">
        <v>300</v>
      </c>
      <c r="H220" s="100">
        <v>300</v>
      </c>
      <c r="I220" s="100">
        <v>300</v>
      </c>
      <c r="J220" s="100">
        <v>300</v>
      </c>
      <c r="K220" s="100">
        <v>300</v>
      </c>
    </row>
    <row r="221" spans="1:11" ht="16.5" thickTop="1" thickBot="1" x14ac:dyDescent="0.3">
      <c r="A221" s="20"/>
      <c r="B221" s="34" t="s">
        <v>124</v>
      </c>
      <c r="C221" s="19" t="s">
        <v>265</v>
      </c>
      <c r="D221" s="58">
        <v>41</v>
      </c>
      <c r="E221" s="88">
        <v>1235.82</v>
      </c>
      <c r="F221" s="88">
        <v>1209.58</v>
      </c>
      <c r="G221" s="88">
        <v>1500</v>
      </c>
      <c r="H221" s="100">
        <v>1500</v>
      </c>
      <c r="I221" s="100">
        <v>2120</v>
      </c>
      <c r="J221" s="100">
        <v>2120</v>
      </c>
      <c r="K221" s="100">
        <v>2120</v>
      </c>
    </row>
    <row r="222" spans="1:11" ht="16.5" thickTop="1" thickBot="1" x14ac:dyDescent="0.3">
      <c r="A222" s="20"/>
      <c r="B222" s="34" t="s">
        <v>127</v>
      </c>
      <c r="C222" s="19" t="s">
        <v>179</v>
      </c>
      <c r="D222" s="58">
        <v>41</v>
      </c>
      <c r="E222" s="88">
        <v>260</v>
      </c>
      <c r="F222" s="88">
        <v>400</v>
      </c>
      <c r="G222" s="88">
        <v>500</v>
      </c>
      <c r="H222" s="100">
        <v>500</v>
      </c>
      <c r="I222" s="100">
        <v>700</v>
      </c>
      <c r="J222" s="100">
        <v>700</v>
      </c>
      <c r="K222" s="100">
        <v>700</v>
      </c>
    </row>
    <row r="223" spans="1:11" ht="16.5" thickTop="1" thickBot="1" x14ac:dyDescent="0.3">
      <c r="A223" s="44" t="s">
        <v>204</v>
      </c>
      <c r="B223" s="51"/>
      <c r="C223" s="196" t="s">
        <v>205</v>
      </c>
      <c r="D223" s="197"/>
      <c r="E223" s="85">
        <v>53</v>
      </c>
      <c r="F223" s="85">
        <v>53</v>
      </c>
      <c r="G223" s="85">
        <v>100</v>
      </c>
      <c r="H223" s="107">
        <v>100</v>
      </c>
      <c r="I223" s="107">
        <v>100</v>
      </c>
      <c r="J223" s="107">
        <v>100</v>
      </c>
      <c r="K223" s="107">
        <v>100</v>
      </c>
    </row>
    <row r="224" spans="1:11" ht="16.5" thickTop="1" thickBot="1" x14ac:dyDescent="0.3">
      <c r="A224" s="52"/>
      <c r="B224" s="52"/>
      <c r="C224" s="53" t="s">
        <v>149</v>
      </c>
      <c r="D224" s="52">
        <v>41</v>
      </c>
      <c r="E224" s="86">
        <v>53</v>
      </c>
      <c r="F224" s="86">
        <v>53</v>
      </c>
      <c r="G224" s="86">
        <v>100</v>
      </c>
      <c r="H224" s="108">
        <v>100</v>
      </c>
      <c r="I224" s="108">
        <v>100</v>
      </c>
      <c r="J224" s="108">
        <v>100</v>
      </c>
      <c r="K224" s="108">
        <v>100</v>
      </c>
    </row>
    <row r="225" spans="1:11" s="5" customFormat="1" ht="16.5" thickTop="1" thickBot="1" x14ac:dyDescent="0.3">
      <c r="A225" s="15"/>
      <c r="B225" s="34" t="s">
        <v>107</v>
      </c>
      <c r="C225" s="14" t="s">
        <v>154</v>
      </c>
      <c r="D225" s="75">
        <v>41</v>
      </c>
      <c r="E225" s="89">
        <v>53</v>
      </c>
      <c r="F225" s="89">
        <v>53</v>
      </c>
      <c r="G225" s="89">
        <v>100</v>
      </c>
      <c r="H225" s="109">
        <v>100</v>
      </c>
      <c r="I225" s="109">
        <v>100</v>
      </c>
      <c r="J225" s="109">
        <v>100</v>
      </c>
      <c r="K225" s="109">
        <v>100</v>
      </c>
    </row>
    <row r="226" spans="1:11" ht="16.5" thickTop="1" thickBot="1" x14ac:dyDescent="0.3">
      <c r="A226" s="20"/>
      <c r="B226" s="71"/>
      <c r="C226" s="72" t="s">
        <v>266</v>
      </c>
      <c r="D226" s="58">
        <v>41</v>
      </c>
      <c r="E226" s="95">
        <v>53</v>
      </c>
      <c r="F226" s="88">
        <v>53</v>
      </c>
      <c r="G226" s="88">
        <v>100</v>
      </c>
      <c r="H226" s="100">
        <v>100</v>
      </c>
      <c r="I226" s="100">
        <v>100</v>
      </c>
      <c r="J226" s="100">
        <v>100</v>
      </c>
      <c r="K226" s="100">
        <v>100</v>
      </c>
    </row>
    <row r="227" spans="1:11" ht="16.5" thickTop="1" thickBot="1" x14ac:dyDescent="0.3">
      <c r="A227" s="44" t="s">
        <v>320</v>
      </c>
      <c r="B227" s="51"/>
      <c r="C227" s="196" t="s">
        <v>321</v>
      </c>
      <c r="D227" s="197"/>
      <c r="E227" s="85">
        <v>0</v>
      </c>
      <c r="F227" s="85">
        <v>0</v>
      </c>
      <c r="G227" s="85">
        <v>0</v>
      </c>
      <c r="H227" s="107">
        <v>0</v>
      </c>
      <c r="I227" s="107">
        <v>300</v>
      </c>
      <c r="J227" s="107">
        <v>300</v>
      </c>
      <c r="K227" s="107">
        <v>300</v>
      </c>
    </row>
    <row r="228" spans="1:11" ht="16.5" thickTop="1" thickBot="1" x14ac:dyDescent="0.3">
      <c r="A228" s="52"/>
      <c r="B228" s="52"/>
      <c r="C228" s="53" t="s">
        <v>136</v>
      </c>
      <c r="D228" s="52">
        <v>41</v>
      </c>
      <c r="E228" s="86">
        <v>0</v>
      </c>
      <c r="F228" s="86">
        <v>0</v>
      </c>
      <c r="G228" s="86">
        <v>0</v>
      </c>
      <c r="H228" s="113">
        <v>0</v>
      </c>
      <c r="I228" s="108">
        <v>100</v>
      </c>
      <c r="J228" s="108">
        <v>100</v>
      </c>
      <c r="K228" s="108">
        <v>100</v>
      </c>
    </row>
    <row r="229" spans="1:11" ht="16.5" thickTop="1" thickBot="1" x14ac:dyDescent="0.3">
      <c r="A229" s="36"/>
      <c r="B229" s="34" t="s">
        <v>107</v>
      </c>
      <c r="C229" s="19" t="s">
        <v>236</v>
      </c>
      <c r="D229" s="58">
        <v>41</v>
      </c>
      <c r="E229" s="88">
        <v>0</v>
      </c>
      <c r="F229" s="88">
        <v>0</v>
      </c>
      <c r="G229" s="88">
        <v>0</v>
      </c>
      <c r="H229" s="100">
        <v>0</v>
      </c>
      <c r="I229" s="100">
        <v>100</v>
      </c>
      <c r="J229" s="100">
        <v>100</v>
      </c>
      <c r="K229" s="100">
        <v>100</v>
      </c>
    </row>
    <row r="230" spans="1:11" ht="16.5" thickTop="1" thickBot="1" x14ac:dyDescent="0.3">
      <c r="A230" s="52"/>
      <c r="B230" s="52"/>
      <c r="C230" s="53" t="s">
        <v>192</v>
      </c>
      <c r="D230" s="52">
        <v>41</v>
      </c>
      <c r="E230" s="86">
        <v>0</v>
      </c>
      <c r="F230" s="86">
        <v>0</v>
      </c>
      <c r="G230" s="86">
        <v>0</v>
      </c>
      <c r="H230" s="108">
        <v>0</v>
      </c>
      <c r="I230" s="108">
        <v>100</v>
      </c>
      <c r="J230" s="108">
        <v>100</v>
      </c>
      <c r="K230" s="108">
        <v>100</v>
      </c>
    </row>
    <row r="231" spans="1:11" s="40" customFormat="1" ht="16.5" thickTop="1" thickBot="1" x14ac:dyDescent="0.3">
      <c r="A231" s="37"/>
      <c r="B231" s="34" t="s">
        <v>109</v>
      </c>
      <c r="C231" s="19" t="s">
        <v>193</v>
      </c>
      <c r="D231" s="58">
        <v>41</v>
      </c>
      <c r="E231" s="88">
        <v>0</v>
      </c>
      <c r="F231" s="88">
        <v>0</v>
      </c>
      <c r="G231" s="88">
        <v>0</v>
      </c>
      <c r="H231" s="100">
        <v>0</v>
      </c>
      <c r="I231" s="100">
        <v>100</v>
      </c>
      <c r="J231" s="100">
        <v>100</v>
      </c>
      <c r="K231" s="100">
        <v>100</v>
      </c>
    </row>
    <row r="232" spans="1:11" ht="16.5" thickTop="1" thickBot="1" x14ac:dyDescent="0.3">
      <c r="A232" s="52"/>
      <c r="B232" s="52"/>
      <c r="C232" s="53" t="s">
        <v>149</v>
      </c>
      <c r="D232" s="52">
        <v>41</v>
      </c>
      <c r="E232" s="86">
        <v>0</v>
      </c>
      <c r="F232" s="86">
        <v>0</v>
      </c>
      <c r="G232" s="86">
        <v>0</v>
      </c>
      <c r="H232" s="108">
        <v>0</v>
      </c>
      <c r="I232" s="108">
        <v>100</v>
      </c>
      <c r="J232" s="108">
        <v>100</v>
      </c>
      <c r="K232" s="108">
        <v>100</v>
      </c>
    </row>
    <row r="233" spans="1:11" s="5" customFormat="1" ht="16.5" thickTop="1" thickBot="1" x14ac:dyDescent="0.3">
      <c r="A233" s="15"/>
      <c r="B233" s="34" t="s">
        <v>110</v>
      </c>
      <c r="C233" s="19" t="s">
        <v>154</v>
      </c>
      <c r="D233" s="34">
        <v>41</v>
      </c>
      <c r="E233" s="88">
        <v>0</v>
      </c>
      <c r="F233" s="88">
        <v>0</v>
      </c>
      <c r="G233" s="88">
        <v>0</v>
      </c>
      <c r="H233" s="100">
        <v>0</v>
      </c>
      <c r="I233" s="100">
        <v>100</v>
      </c>
      <c r="J233" s="100">
        <v>100</v>
      </c>
      <c r="K233" s="100">
        <v>100</v>
      </c>
    </row>
    <row r="234" spans="1:11" ht="16.5" thickTop="1" thickBot="1" x14ac:dyDescent="0.3">
      <c r="A234" s="44" t="s">
        <v>206</v>
      </c>
      <c r="B234" s="51"/>
      <c r="C234" s="196" t="s">
        <v>207</v>
      </c>
      <c r="D234" s="198"/>
      <c r="E234" s="85">
        <v>30.31</v>
      </c>
      <c r="F234" s="85">
        <v>30.84</v>
      </c>
      <c r="G234" s="85">
        <v>865</v>
      </c>
      <c r="H234" s="107">
        <v>965</v>
      </c>
      <c r="I234" s="107">
        <v>965</v>
      </c>
      <c r="J234" s="107">
        <v>965</v>
      </c>
      <c r="K234" s="107">
        <v>965</v>
      </c>
    </row>
    <row r="235" spans="1:11" ht="16.5" thickTop="1" thickBot="1" x14ac:dyDescent="0.3">
      <c r="A235" s="52"/>
      <c r="B235" s="52"/>
      <c r="C235" s="53" t="s">
        <v>136</v>
      </c>
      <c r="D235" s="52"/>
      <c r="E235" s="86">
        <v>30.31</v>
      </c>
      <c r="F235" s="86">
        <v>30.84</v>
      </c>
      <c r="G235" s="86">
        <f>G237+G238+G239</f>
        <v>205</v>
      </c>
      <c r="H235" s="108">
        <f>H237+H238+H239+H240</f>
        <v>305</v>
      </c>
      <c r="I235" s="108">
        <v>305</v>
      </c>
      <c r="J235" s="108">
        <v>305</v>
      </c>
      <c r="K235" s="108">
        <v>305</v>
      </c>
    </row>
    <row r="236" spans="1:11" ht="16.5" thickTop="1" thickBot="1" x14ac:dyDescent="0.3">
      <c r="A236" s="20"/>
      <c r="B236" s="34" t="s">
        <v>107</v>
      </c>
      <c r="C236" s="19" t="s">
        <v>138</v>
      </c>
      <c r="D236" s="37">
        <v>111</v>
      </c>
      <c r="E236" s="88">
        <v>30.31</v>
      </c>
      <c r="F236" s="88">
        <v>30.84</v>
      </c>
      <c r="G236" s="88">
        <v>0</v>
      </c>
      <c r="H236" s="100">
        <v>0</v>
      </c>
      <c r="I236" s="100">
        <v>0</v>
      </c>
      <c r="J236" s="100">
        <v>0</v>
      </c>
      <c r="K236" s="100">
        <v>0</v>
      </c>
    </row>
    <row r="237" spans="1:11" ht="16.5" thickTop="1" thickBot="1" x14ac:dyDescent="0.3">
      <c r="A237" s="20"/>
      <c r="B237" s="71"/>
      <c r="C237" s="72" t="s">
        <v>233</v>
      </c>
      <c r="D237" s="37">
        <v>111</v>
      </c>
      <c r="E237" s="88">
        <v>30.31</v>
      </c>
      <c r="F237" s="88">
        <v>30.84</v>
      </c>
      <c r="G237" s="88">
        <v>35</v>
      </c>
      <c r="H237" s="100">
        <v>35</v>
      </c>
      <c r="I237" s="100">
        <v>35</v>
      </c>
      <c r="J237" s="100">
        <v>35</v>
      </c>
      <c r="K237" s="100">
        <v>35</v>
      </c>
    </row>
    <row r="238" spans="1:11" ht="16.5" thickTop="1" thickBot="1" x14ac:dyDescent="0.3">
      <c r="A238" s="20"/>
      <c r="B238" s="71"/>
      <c r="C238" s="72" t="s">
        <v>272</v>
      </c>
      <c r="D238" s="58">
        <v>41</v>
      </c>
      <c r="E238" s="88">
        <v>0</v>
      </c>
      <c r="F238" s="88">
        <v>0</v>
      </c>
      <c r="G238" s="88">
        <v>130</v>
      </c>
      <c r="H238" s="100">
        <v>130</v>
      </c>
      <c r="I238" s="100">
        <v>130</v>
      </c>
      <c r="J238" s="100">
        <v>130</v>
      </c>
      <c r="K238" s="100">
        <v>130</v>
      </c>
    </row>
    <row r="239" spans="1:11" ht="16.5" thickTop="1" thickBot="1" x14ac:dyDescent="0.3">
      <c r="A239" s="20"/>
      <c r="B239" s="71"/>
      <c r="C239" s="72" t="s">
        <v>233</v>
      </c>
      <c r="D239" s="58">
        <v>41</v>
      </c>
      <c r="E239" s="88">
        <v>0</v>
      </c>
      <c r="F239" s="88">
        <v>0</v>
      </c>
      <c r="G239" s="88">
        <v>40</v>
      </c>
      <c r="H239" s="100">
        <v>40</v>
      </c>
      <c r="I239" s="100">
        <v>40</v>
      </c>
      <c r="J239" s="100">
        <v>40</v>
      </c>
      <c r="K239" s="100">
        <v>40</v>
      </c>
    </row>
    <row r="240" spans="1:11" ht="16.5" thickTop="1" thickBot="1" x14ac:dyDescent="0.3">
      <c r="A240" s="20"/>
      <c r="B240" s="71"/>
      <c r="C240" s="72" t="s">
        <v>236</v>
      </c>
      <c r="D240" s="58">
        <v>41</v>
      </c>
      <c r="E240" s="88">
        <v>0</v>
      </c>
      <c r="F240" s="88">
        <v>0</v>
      </c>
      <c r="G240" s="88">
        <v>0</v>
      </c>
      <c r="H240" s="100">
        <v>100</v>
      </c>
      <c r="I240" s="100">
        <v>100</v>
      </c>
      <c r="J240" s="100">
        <v>100</v>
      </c>
      <c r="K240" s="100">
        <v>100</v>
      </c>
    </row>
    <row r="241" spans="1:11" ht="16.5" thickTop="1" thickBot="1" x14ac:dyDescent="0.3">
      <c r="A241" s="52"/>
      <c r="B241" s="52"/>
      <c r="C241" s="53" t="s">
        <v>196</v>
      </c>
      <c r="D241" s="52"/>
      <c r="E241" s="86">
        <v>0</v>
      </c>
      <c r="F241" s="86">
        <v>0</v>
      </c>
      <c r="G241" s="86">
        <v>60</v>
      </c>
      <c r="H241" s="108">
        <v>60</v>
      </c>
      <c r="I241" s="108">
        <v>60</v>
      </c>
      <c r="J241" s="108">
        <v>60</v>
      </c>
      <c r="K241" s="108">
        <v>60</v>
      </c>
    </row>
    <row r="242" spans="1:11" ht="16.5" thickTop="1" thickBot="1" x14ac:dyDescent="0.3">
      <c r="A242" s="20"/>
      <c r="B242" s="71" t="s">
        <v>109</v>
      </c>
      <c r="C242" s="72" t="s">
        <v>197</v>
      </c>
      <c r="D242" s="73">
        <v>41</v>
      </c>
      <c r="E242" s="88">
        <v>0</v>
      </c>
      <c r="F242" s="88">
        <v>0</v>
      </c>
      <c r="G242" s="88">
        <v>60</v>
      </c>
      <c r="H242" s="100">
        <v>60</v>
      </c>
      <c r="I242" s="100">
        <v>60</v>
      </c>
      <c r="J242" s="100">
        <v>60</v>
      </c>
      <c r="K242" s="100">
        <v>60</v>
      </c>
    </row>
    <row r="243" spans="1:11" ht="16.5" thickTop="1" thickBot="1" x14ac:dyDescent="0.3">
      <c r="A243" s="52"/>
      <c r="B243" s="52"/>
      <c r="C243" s="53" t="s">
        <v>149</v>
      </c>
      <c r="D243" s="52">
        <v>41</v>
      </c>
      <c r="E243" s="86">
        <v>0</v>
      </c>
      <c r="F243" s="86">
        <v>0</v>
      </c>
      <c r="G243" s="86">
        <v>600</v>
      </c>
      <c r="H243" s="108">
        <v>600</v>
      </c>
      <c r="I243" s="108">
        <v>600</v>
      </c>
      <c r="J243" s="108">
        <v>600</v>
      </c>
      <c r="K243" s="108">
        <v>600</v>
      </c>
    </row>
    <row r="244" spans="1:11" s="40" customFormat="1" ht="16.5" thickTop="1" thickBot="1" x14ac:dyDescent="0.3">
      <c r="A244" s="20"/>
      <c r="B244" s="34" t="s">
        <v>110</v>
      </c>
      <c r="C244" s="19" t="s">
        <v>262</v>
      </c>
      <c r="D244" s="74">
        <v>41</v>
      </c>
      <c r="E244" s="88">
        <v>0</v>
      </c>
      <c r="F244" s="88">
        <v>0</v>
      </c>
      <c r="G244" s="88">
        <v>50</v>
      </c>
      <c r="H244" s="100">
        <v>50</v>
      </c>
      <c r="I244" s="100">
        <v>50</v>
      </c>
      <c r="J244" s="100">
        <v>50</v>
      </c>
      <c r="K244" s="100">
        <v>50</v>
      </c>
    </row>
    <row r="245" spans="1:11" ht="16.5" thickTop="1" thickBot="1" x14ac:dyDescent="0.3">
      <c r="A245" s="20"/>
      <c r="B245" s="71"/>
      <c r="C245" s="72" t="s">
        <v>263</v>
      </c>
      <c r="D245" s="73">
        <v>41</v>
      </c>
      <c r="E245" s="88">
        <v>0</v>
      </c>
      <c r="F245" s="88">
        <v>0</v>
      </c>
      <c r="G245" s="88">
        <v>50</v>
      </c>
      <c r="H245" s="100">
        <v>50</v>
      </c>
      <c r="I245" s="100">
        <v>50</v>
      </c>
      <c r="J245" s="100">
        <v>50</v>
      </c>
      <c r="K245" s="100">
        <v>50</v>
      </c>
    </row>
    <row r="246" spans="1:11" ht="16.5" thickTop="1" thickBot="1" x14ac:dyDescent="0.3">
      <c r="A246" s="20"/>
      <c r="B246" s="71"/>
      <c r="C246" s="72" t="s">
        <v>239</v>
      </c>
      <c r="D246" s="73">
        <v>41</v>
      </c>
      <c r="E246" s="88">
        <v>0</v>
      </c>
      <c r="F246" s="88">
        <v>0</v>
      </c>
      <c r="G246" s="88">
        <v>500</v>
      </c>
      <c r="H246" s="100">
        <v>500</v>
      </c>
      <c r="I246" s="100">
        <v>500</v>
      </c>
      <c r="J246" s="100">
        <v>500</v>
      </c>
      <c r="K246" s="100">
        <v>500</v>
      </c>
    </row>
    <row r="247" spans="1:11" ht="16.5" thickTop="1" thickBot="1" x14ac:dyDescent="0.3">
      <c r="A247" s="44" t="s">
        <v>304</v>
      </c>
      <c r="B247" s="51"/>
      <c r="C247" s="196" t="s">
        <v>305</v>
      </c>
      <c r="D247" s="197"/>
      <c r="E247" s="85">
        <v>0</v>
      </c>
      <c r="F247" s="85">
        <v>0</v>
      </c>
      <c r="G247" s="85">
        <v>30</v>
      </c>
      <c r="H247" s="107">
        <v>30</v>
      </c>
      <c r="I247" s="107">
        <v>30</v>
      </c>
      <c r="J247" s="107">
        <v>30</v>
      </c>
      <c r="K247" s="107">
        <v>30</v>
      </c>
    </row>
    <row r="248" spans="1:11" ht="16.5" thickTop="1" thickBot="1" x14ac:dyDescent="0.3">
      <c r="A248" s="52"/>
      <c r="B248" s="52"/>
      <c r="C248" s="53" t="s">
        <v>149</v>
      </c>
      <c r="D248" s="52">
        <v>41</v>
      </c>
      <c r="E248" s="86">
        <v>0</v>
      </c>
      <c r="F248" s="86">
        <v>0</v>
      </c>
      <c r="G248" s="86">
        <v>30</v>
      </c>
      <c r="H248" s="108">
        <v>30</v>
      </c>
      <c r="I248" s="108">
        <v>30</v>
      </c>
      <c r="J248" s="108">
        <v>30</v>
      </c>
      <c r="K248" s="108">
        <v>30</v>
      </c>
    </row>
    <row r="249" spans="1:11" ht="16.5" thickTop="1" thickBot="1" x14ac:dyDescent="0.3">
      <c r="A249" s="20"/>
      <c r="B249" s="34" t="s">
        <v>107</v>
      </c>
      <c r="C249" s="19" t="s">
        <v>283</v>
      </c>
      <c r="D249" s="58">
        <v>41</v>
      </c>
      <c r="E249" s="88">
        <v>0</v>
      </c>
      <c r="F249" s="88">
        <v>0</v>
      </c>
      <c r="G249" s="88">
        <v>30</v>
      </c>
      <c r="H249" s="100">
        <v>30</v>
      </c>
      <c r="I249" s="100">
        <v>30</v>
      </c>
      <c r="J249" s="100">
        <v>30</v>
      </c>
      <c r="K249" s="100">
        <v>30</v>
      </c>
    </row>
    <row r="250" spans="1:11" ht="16.5" thickTop="1" thickBot="1" x14ac:dyDescent="0.3">
      <c r="A250" s="44" t="s">
        <v>208</v>
      </c>
      <c r="B250" s="51"/>
      <c r="C250" s="196" t="s">
        <v>209</v>
      </c>
      <c r="D250" s="197"/>
      <c r="E250" s="85">
        <v>1483.66</v>
      </c>
      <c r="F250" s="85">
        <v>1040.51</v>
      </c>
      <c r="G250" s="85">
        <v>1355</v>
      </c>
      <c r="H250" s="107">
        <v>1555</v>
      </c>
      <c r="I250" s="107">
        <v>2055</v>
      </c>
      <c r="J250" s="107">
        <v>2055</v>
      </c>
      <c r="K250" s="107">
        <v>2055</v>
      </c>
    </row>
    <row r="251" spans="1:11" ht="16.5" thickTop="1" thickBot="1" x14ac:dyDescent="0.3">
      <c r="A251" s="52"/>
      <c r="B251" s="52"/>
      <c r="C251" s="53" t="s">
        <v>108</v>
      </c>
      <c r="D251" s="52">
        <v>41</v>
      </c>
      <c r="E251" s="86">
        <v>21.82</v>
      </c>
      <c r="F251" s="86">
        <v>6</v>
      </c>
      <c r="G251" s="86">
        <v>55</v>
      </c>
      <c r="H251" s="108">
        <f>H252+H253+H254+H255+H256</f>
        <v>155</v>
      </c>
      <c r="I251" s="108">
        <v>155</v>
      </c>
      <c r="J251" s="108">
        <v>155</v>
      </c>
      <c r="K251" s="108">
        <v>155</v>
      </c>
    </row>
    <row r="252" spans="1:11" s="63" customFormat="1" ht="16.5" thickTop="1" thickBot="1" x14ac:dyDescent="0.3">
      <c r="A252" s="62"/>
      <c r="B252" s="62" t="s">
        <v>107</v>
      </c>
      <c r="C252" s="64" t="s">
        <v>113</v>
      </c>
      <c r="D252" s="65">
        <v>41</v>
      </c>
      <c r="E252" s="90">
        <v>0</v>
      </c>
      <c r="F252" s="90">
        <v>0</v>
      </c>
      <c r="G252" s="90">
        <v>0</v>
      </c>
      <c r="H252" s="110">
        <v>100</v>
      </c>
      <c r="I252" s="110">
        <v>100</v>
      </c>
      <c r="J252" s="110">
        <v>100</v>
      </c>
      <c r="K252" s="110">
        <v>100</v>
      </c>
    </row>
    <row r="253" spans="1:11" ht="16.5" thickTop="1" thickBot="1" x14ac:dyDescent="0.3">
      <c r="A253" s="20"/>
      <c r="B253" s="34" t="s">
        <v>109</v>
      </c>
      <c r="C253" s="19" t="s">
        <v>117</v>
      </c>
      <c r="D253" s="58">
        <v>41</v>
      </c>
      <c r="E253" s="88">
        <v>10.92</v>
      </c>
      <c r="F253" s="88">
        <v>0</v>
      </c>
      <c r="G253" s="88">
        <v>15</v>
      </c>
      <c r="H253" s="100">
        <v>15</v>
      </c>
      <c r="I253" s="100">
        <v>15</v>
      </c>
      <c r="J253" s="100">
        <v>15</v>
      </c>
      <c r="K253" s="100">
        <v>15</v>
      </c>
    </row>
    <row r="254" spans="1:11" ht="16.5" thickTop="1" thickBot="1" x14ac:dyDescent="0.3">
      <c r="A254" s="20"/>
      <c r="B254" s="34" t="s">
        <v>110</v>
      </c>
      <c r="C254" s="19" t="s">
        <v>119</v>
      </c>
      <c r="D254" s="58">
        <v>41</v>
      </c>
      <c r="E254" s="88">
        <v>4.88</v>
      </c>
      <c r="F254" s="88">
        <v>6</v>
      </c>
      <c r="G254" s="88">
        <v>30</v>
      </c>
      <c r="H254" s="100">
        <v>30</v>
      </c>
      <c r="I254" s="100">
        <v>30</v>
      </c>
      <c r="J254" s="100">
        <v>30</v>
      </c>
      <c r="K254" s="100">
        <v>30</v>
      </c>
    </row>
    <row r="255" spans="1:11" ht="16.5" thickTop="1" thickBot="1" x14ac:dyDescent="0.3">
      <c r="A255" s="20"/>
      <c r="B255" s="34" t="s">
        <v>114</v>
      </c>
      <c r="C255" s="19" t="s">
        <v>121</v>
      </c>
      <c r="D255" s="58">
        <v>41</v>
      </c>
      <c r="E255" s="88">
        <v>2.31</v>
      </c>
      <c r="F255" s="88">
        <v>0</v>
      </c>
      <c r="G255" s="88">
        <v>5</v>
      </c>
      <c r="H255" s="100">
        <v>5</v>
      </c>
      <c r="I255" s="100">
        <v>5</v>
      </c>
      <c r="J255" s="100">
        <v>5</v>
      </c>
      <c r="K255" s="100">
        <v>5</v>
      </c>
    </row>
    <row r="256" spans="1:11" ht="16.5" thickTop="1" thickBot="1" x14ac:dyDescent="0.3">
      <c r="A256" s="20"/>
      <c r="B256" s="34" t="s">
        <v>116</v>
      </c>
      <c r="C256" s="19" t="s">
        <v>125</v>
      </c>
      <c r="D256" s="58">
        <v>41</v>
      </c>
      <c r="E256" s="88">
        <v>3.71</v>
      </c>
      <c r="F256" s="88">
        <v>0</v>
      </c>
      <c r="G256" s="88">
        <v>5</v>
      </c>
      <c r="H256" s="100">
        <v>5</v>
      </c>
      <c r="I256" s="100">
        <v>5</v>
      </c>
      <c r="J256" s="100">
        <v>5</v>
      </c>
      <c r="K256" s="100">
        <v>5</v>
      </c>
    </row>
    <row r="257" spans="1:11" ht="16.5" thickTop="1" thickBot="1" x14ac:dyDescent="0.3">
      <c r="A257" s="52"/>
      <c r="B257" s="52"/>
      <c r="C257" s="53" t="s">
        <v>136</v>
      </c>
      <c r="D257" s="52">
        <v>41</v>
      </c>
      <c r="E257" s="86">
        <v>214.7</v>
      </c>
      <c r="F257" s="86">
        <v>174</v>
      </c>
      <c r="G257" s="86">
        <v>400</v>
      </c>
      <c r="H257" s="108">
        <v>400</v>
      </c>
      <c r="I257" s="108">
        <v>400</v>
      </c>
      <c r="J257" s="108">
        <v>400</v>
      </c>
      <c r="K257" s="108">
        <v>400</v>
      </c>
    </row>
    <row r="258" spans="1:11" s="63" customFormat="1" ht="16.5" thickTop="1" thickBot="1" x14ac:dyDescent="0.3">
      <c r="A258" s="62"/>
      <c r="B258" s="62" t="s">
        <v>118</v>
      </c>
      <c r="C258" s="64" t="s">
        <v>203</v>
      </c>
      <c r="D258" s="65">
        <v>41</v>
      </c>
      <c r="E258" s="90">
        <v>0</v>
      </c>
      <c r="F258" s="90">
        <v>0</v>
      </c>
      <c r="G258" s="90">
        <v>50</v>
      </c>
      <c r="H258" s="110">
        <v>50</v>
      </c>
      <c r="I258" s="110">
        <v>50</v>
      </c>
      <c r="J258" s="110">
        <v>50</v>
      </c>
      <c r="K258" s="110">
        <v>50</v>
      </c>
    </row>
    <row r="259" spans="1:11" s="5" customFormat="1" ht="16.5" thickTop="1" thickBot="1" x14ac:dyDescent="0.3">
      <c r="A259" s="15"/>
      <c r="B259" s="34" t="s">
        <v>120</v>
      </c>
      <c r="C259" s="14" t="s">
        <v>138</v>
      </c>
      <c r="D259" s="34">
        <v>41</v>
      </c>
      <c r="E259" s="89">
        <v>214.7</v>
      </c>
      <c r="F259" s="89">
        <v>174</v>
      </c>
      <c r="G259" s="89">
        <v>350</v>
      </c>
      <c r="H259" s="109">
        <v>350</v>
      </c>
      <c r="I259" s="100">
        <v>350</v>
      </c>
      <c r="J259" s="100">
        <v>350</v>
      </c>
      <c r="K259" s="100">
        <v>350</v>
      </c>
    </row>
    <row r="260" spans="1:11" ht="16.5" thickTop="1" thickBot="1" x14ac:dyDescent="0.3">
      <c r="A260" s="20"/>
      <c r="B260" s="34"/>
      <c r="C260" s="19" t="s">
        <v>236</v>
      </c>
      <c r="D260" s="58">
        <v>41</v>
      </c>
      <c r="E260" s="88">
        <v>214.7</v>
      </c>
      <c r="F260" s="88">
        <v>174</v>
      </c>
      <c r="G260" s="88">
        <v>250</v>
      </c>
      <c r="H260" s="100">
        <v>250</v>
      </c>
      <c r="I260" s="100">
        <v>250</v>
      </c>
      <c r="J260" s="100">
        <v>250</v>
      </c>
      <c r="K260" s="100">
        <v>250</v>
      </c>
    </row>
    <row r="261" spans="1:11" ht="16.5" thickTop="1" thickBot="1" x14ac:dyDescent="0.3">
      <c r="A261" s="20"/>
      <c r="B261" s="34" t="s">
        <v>122</v>
      </c>
      <c r="C261" s="19" t="s">
        <v>275</v>
      </c>
      <c r="D261" s="58">
        <v>41</v>
      </c>
      <c r="E261" s="88">
        <v>0</v>
      </c>
      <c r="F261" s="88">
        <v>0</v>
      </c>
      <c r="G261" s="88">
        <v>100</v>
      </c>
      <c r="H261" s="100">
        <v>100</v>
      </c>
      <c r="I261" s="100">
        <v>100</v>
      </c>
      <c r="J261" s="100">
        <v>100</v>
      </c>
      <c r="K261" s="100">
        <v>100</v>
      </c>
    </row>
    <row r="262" spans="1:11" s="5" customFormat="1" ht="16.5" thickTop="1" thickBot="1" x14ac:dyDescent="0.3">
      <c r="A262" s="52"/>
      <c r="B262" s="52"/>
      <c r="C262" s="53" t="s">
        <v>196</v>
      </c>
      <c r="D262" s="52">
        <v>41</v>
      </c>
      <c r="E262" s="86">
        <v>626.64</v>
      </c>
      <c r="F262" s="86">
        <f>F263+F264</f>
        <v>107.50999999999999</v>
      </c>
      <c r="G262" s="86">
        <v>300</v>
      </c>
      <c r="H262" s="108">
        <v>400</v>
      </c>
      <c r="I262" s="108">
        <v>400</v>
      </c>
      <c r="J262" s="108">
        <v>400</v>
      </c>
      <c r="K262" s="108">
        <v>400</v>
      </c>
    </row>
    <row r="263" spans="1:11" ht="16.5" thickTop="1" thickBot="1" x14ac:dyDescent="0.3">
      <c r="A263" s="20"/>
      <c r="B263" s="34" t="s">
        <v>124</v>
      </c>
      <c r="C263" s="19" t="s">
        <v>197</v>
      </c>
      <c r="D263" s="58">
        <v>41</v>
      </c>
      <c r="E263" s="88">
        <v>54.38</v>
      </c>
      <c r="F263" s="94">
        <v>46.85</v>
      </c>
      <c r="G263" s="88">
        <v>100</v>
      </c>
      <c r="H263" s="100">
        <v>100</v>
      </c>
      <c r="I263" s="100">
        <v>100</v>
      </c>
      <c r="J263" s="100">
        <v>100</v>
      </c>
      <c r="K263" s="100">
        <v>100</v>
      </c>
    </row>
    <row r="264" spans="1:11" ht="16.5" thickTop="1" thickBot="1" x14ac:dyDescent="0.3">
      <c r="A264" s="20"/>
      <c r="B264" s="34" t="s">
        <v>127</v>
      </c>
      <c r="C264" s="19" t="s">
        <v>198</v>
      </c>
      <c r="D264" s="58">
        <v>41</v>
      </c>
      <c r="E264" s="88">
        <v>572.26</v>
      </c>
      <c r="F264" s="94">
        <v>60.66</v>
      </c>
      <c r="G264" s="88">
        <v>200</v>
      </c>
      <c r="H264" s="100">
        <v>300</v>
      </c>
      <c r="I264" s="100">
        <v>300</v>
      </c>
      <c r="J264" s="100">
        <v>300</v>
      </c>
      <c r="K264" s="100">
        <v>300</v>
      </c>
    </row>
    <row r="265" spans="1:11" s="5" customFormat="1" ht="16.5" thickTop="1" thickBot="1" x14ac:dyDescent="0.3">
      <c r="A265" s="52"/>
      <c r="B265" s="52"/>
      <c r="C265" s="53" t="s">
        <v>192</v>
      </c>
      <c r="D265" s="52">
        <v>41</v>
      </c>
      <c r="E265" s="86">
        <v>0</v>
      </c>
      <c r="F265" s="86">
        <v>0</v>
      </c>
      <c r="G265" s="86">
        <v>50</v>
      </c>
      <c r="H265" s="108">
        <v>50</v>
      </c>
      <c r="I265" s="108">
        <v>50</v>
      </c>
      <c r="J265" s="108">
        <v>50</v>
      </c>
      <c r="K265" s="108">
        <v>50</v>
      </c>
    </row>
    <row r="266" spans="1:11" ht="16.5" thickTop="1" thickBot="1" x14ac:dyDescent="0.3">
      <c r="A266" s="20"/>
      <c r="B266" s="34" t="s">
        <v>130</v>
      </c>
      <c r="C266" s="19" t="s">
        <v>278</v>
      </c>
      <c r="D266" s="58">
        <v>41</v>
      </c>
      <c r="E266" s="88">
        <v>0</v>
      </c>
      <c r="F266" s="88">
        <v>0</v>
      </c>
      <c r="G266" s="88">
        <v>50</v>
      </c>
      <c r="H266" s="100">
        <v>50</v>
      </c>
      <c r="I266" s="100">
        <v>50</v>
      </c>
      <c r="J266" s="100">
        <v>50</v>
      </c>
      <c r="K266" s="100">
        <v>50</v>
      </c>
    </row>
    <row r="267" spans="1:11" s="5" customFormat="1" ht="16.5" thickTop="1" thickBot="1" x14ac:dyDescent="0.3">
      <c r="A267" s="52"/>
      <c r="B267" s="52"/>
      <c r="C267" s="53" t="s">
        <v>149</v>
      </c>
      <c r="D267" s="52">
        <v>41</v>
      </c>
      <c r="E267" s="86">
        <v>620.5</v>
      </c>
      <c r="F267" s="86">
        <v>753</v>
      </c>
      <c r="G267" s="86">
        <v>550</v>
      </c>
      <c r="H267" s="108">
        <v>550</v>
      </c>
      <c r="I267" s="108">
        <v>1050</v>
      </c>
      <c r="J267" s="108">
        <v>1050</v>
      </c>
      <c r="K267" s="108">
        <v>1050</v>
      </c>
    </row>
    <row r="268" spans="1:11" s="63" customFormat="1" ht="16.5" thickTop="1" thickBot="1" x14ac:dyDescent="0.3">
      <c r="A268" s="62"/>
      <c r="B268" s="62" t="s">
        <v>132</v>
      </c>
      <c r="C268" s="64" t="s">
        <v>154</v>
      </c>
      <c r="D268" s="65">
        <v>41</v>
      </c>
      <c r="E268" s="90">
        <v>0</v>
      </c>
      <c r="F268" s="90">
        <v>0</v>
      </c>
      <c r="G268" s="90">
        <v>50</v>
      </c>
      <c r="H268" s="110">
        <v>50</v>
      </c>
      <c r="I268" s="110">
        <v>50</v>
      </c>
      <c r="J268" s="110">
        <v>50</v>
      </c>
      <c r="K268" s="110">
        <v>50</v>
      </c>
    </row>
    <row r="269" spans="1:11" ht="16.5" thickTop="1" thickBot="1" x14ac:dyDescent="0.3">
      <c r="A269" s="20"/>
      <c r="B269" s="34" t="s">
        <v>133</v>
      </c>
      <c r="C269" s="19" t="s">
        <v>179</v>
      </c>
      <c r="D269" s="58">
        <v>41</v>
      </c>
      <c r="E269" s="88">
        <v>620.5</v>
      </c>
      <c r="F269" s="88">
        <v>753</v>
      </c>
      <c r="G269" s="88">
        <v>500</v>
      </c>
      <c r="H269" s="100">
        <v>500</v>
      </c>
      <c r="I269" s="100">
        <v>1000</v>
      </c>
      <c r="J269" s="100">
        <v>1000</v>
      </c>
      <c r="K269" s="100">
        <v>1000</v>
      </c>
    </row>
    <row r="270" spans="1:11" s="5" customFormat="1" ht="16.5" thickTop="1" thickBot="1" x14ac:dyDescent="0.3">
      <c r="A270" s="44" t="s">
        <v>267</v>
      </c>
      <c r="B270" s="51"/>
      <c r="C270" s="196" t="s">
        <v>268</v>
      </c>
      <c r="D270" s="197"/>
      <c r="E270" s="85">
        <v>0</v>
      </c>
      <c r="F270" s="85">
        <v>67.22</v>
      </c>
      <c r="G270" s="85">
        <v>230</v>
      </c>
      <c r="H270" s="107">
        <v>230</v>
      </c>
      <c r="I270" s="107">
        <v>230</v>
      </c>
      <c r="J270" s="107">
        <v>230</v>
      </c>
      <c r="K270" s="107">
        <v>230</v>
      </c>
    </row>
    <row r="271" spans="1:11" s="5" customFormat="1" ht="16.5" thickTop="1" thickBot="1" x14ac:dyDescent="0.3">
      <c r="A271" s="52"/>
      <c r="B271" s="52"/>
      <c r="C271" s="53" t="s">
        <v>136</v>
      </c>
      <c r="D271" s="52">
        <v>41</v>
      </c>
      <c r="E271" s="86">
        <v>0</v>
      </c>
      <c r="F271" s="86">
        <v>67.22</v>
      </c>
      <c r="G271" s="86">
        <v>200</v>
      </c>
      <c r="H271" s="108">
        <v>200</v>
      </c>
      <c r="I271" s="108">
        <v>200</v>
      </c>
      <c r="J271" s="108">
        <v>200</v>
      </c>
      <c r="K271" s="108">
        <v>200</v>
      </c>
    </row>
    <row r="272" spans="1:11" ht="16.5" thickTop="1" thickBot="1" x14ac:dyDescent="0.3">
      <c r="A272" s="20"/>
      <c r="B272" s="34" t="s">
        <v>107</v>
      </c>
      <c r="C272" s="19" t="s">
        <v>236</v>
      </c>
      <c r="D272" s="58">
        <v>41</v>
      </c>
      <c r="E272" s="88">
        <v>0</v>
      </c>
      <c r="F272" s="94">
        <v>67.22</v>
      </c>
      <c r="G272" s="88">
        <v>200</v>
      </c>
      <c r="H272" s="100">
        <v>200</v>
      </c>
      <c r="I272" s="100">
        <v>200</v>
      </c>
      <c r="J272" s="100">
        <v>200</v>
      </c>
      <c r="K272" s="100">
        <v>200</v>
      </c>
    </row>
    <row r="273" spans="1:11" s="5" customFormat="1" ht="16.5" thickTop="1" thickBot="1" x14ac:dyDescent="0.3">
      <c r="A273" s="52"/>
      <c r="B273" s="52"/>
      <c r="C273" s="53" t="s">
        <v>149</v>
      </c>
      <c r="D273" s="52">
        <v>41</v>
      </c>
      <c r="E273" s="86">
        <v>0</v>
      </c>
      <c r="F273" s="86">
        <v>0</v>
      </c>
      <c r="G273" s="86">
        <v>30</v>
      </c>
      <c r="H273" s="108">
        <v>30</v>
      </c>
      <c r="I273" s="108">
        <v>30</v>
      </c>
      <c r="J273" s="108">
        <v>30</v>
      </c>
      <c r="K273" s="108">
        <v>30</v>
      </c>
    </row>
    <row r="274" spans="1:11" ht="16.5" thickTop="1" thickBot="1" x14ac:dyDescent="0.3">
      <c r="A274" s="20"/>
      <c r="B274" s="34" t="s">
        <v>109</v>
      </c>
      <c r="C274" s="19" t="s">
        <v>154</v>
      </c>
      <c r="D274" s="58">
        <v>41</v>
      </c>
      <c r="E274" s="88">
        <v>0</v>
      </c>
      <c r="F274" s="88">
        <v>0</v>
      </c>
      <c r="G274" s="88">
        <v>30</v>
      </c>
      <c r="H274" s="100">
        <v>30</v>
      </c>
      <c r="I274" s="100">
        <v>30</v>
      </c>
      <c r="J274" s="100">
        <v>30</v>
      </c>
      <c r="K274" s="100">
        <v>30</v>
      </c>
    </row>
    <row r="275" spans="1:11" s="5" customFormat="1" ht="16.5" thickTop="1" thickBot="1" x14ac:dyDescent="0.3">
      <c r="A275" s="44" t="s">
        <v>211</v>
      </c>
      <c r="B275" s="51"/>
      <c r="C275" s="196" t="s">
        <v>212</v>
      </c>
      <c r="D275" s="197"/>
      <c r="E275" s="85">
        <v>1803.23</v>
      </c>
      <c r="F275" s="85">
        <v>1650.27</v>
      </c>
      <c r="G275" s="85">
        <v>2720</v>
      </c>
      <c r="H275" s="107">
        <v>2720</v>
      </c>
      <c r="I275" s="107">
        <v>2750</v>
      </c>
      <c r="J275" s="107">
        <v>2750</v>
      </c>
      <c r="K275" s="107">
        <v>2750</v>
      </c>
    </row>
    <row r="276" spans="1:11" s="5" customFormat="1" ht="16.5" thickTop="1" thickBot="1" x14ac:dyDescent="0.3">
      <c r="A276" s="52"/>
      <c r="B276" s="52"/>
      <c r="C276" s="53" t="s">
        <v>129</v>
      </c>
      <c r="D276" s="52">
        <v>41</v>
      </c>
      <c r="E276" s="86">
        <v>1803.23</v>
      </c>
      <c r="F276" s="86">
        <v>1650.27</v>
      </c>
      <c r="G276" s="86">
        <v>2500</v>
      </c>
      <c r="H276" s="108">
        <v>2500</v>
      </c>
      <c r="I276" s="108">
        <v>2500</v>
      </c>
      <c r="J276" s="108">
        <v>2500</v>
      </c>
      <c r="K276" s="108">
        <v>2500</v>
      </c>
    </row>
    <row r="277" spans="1:11" s="5" customFormat="1" ht="16.5" thickTop="1" thickBot="1" x14ac:dyDescent="0.3">
      <c r="A277" s="15"/>
      <c r="B277" s="34" t="s">
        <v>107</v>
      </c>
      <c r="C277" s="14" t="s">
        <v>131</v>
      </c>
      <c r="D277" s="34">
        <v>41</v>
      </c>
      <c r="E277" s="89">
        <v>1803.23</v>
      </c>
      <c r="F277" s="96">
        <v>1650.27</v>
      </c>
      <c r="G277" s="89">
        <v>2500</v>
      </c>
      <c r="H277" s="109">
        <v>2500</v>
      </c>
      <c r="I277" s="109">
        <v>2500</v>
      </c>
      <c r="J277" s="109">
        <v>2500</v>
      </c>
      <c r="K277" s="109">
        <v>2500</v>
      </c>
    </row>
    <row r="278" spans="1:11" ht="16.5" thickTop="1" thickBot="1" x14ac:dyDescent="0.3">
      <c r="A278" s="20"/>
      <c r="B278" s="71"/>
      <c r="C278" s="72" t="s">
        <v>226</v>
      </c>
      <c r="D278" s="58">
        <v>41</v>
      </c>
      <c r="E278" s="88">
        <v>1803.23</v>
      </c>
      <c r="F278" s="94">
        <v>1650.27</v>
      </c>
      <c r="G278" s="88">
        <v>2500</v>
      </c>
      <c r="H278" s="100">
        <v>2500</v>
      </c>
      <c r="I278" s="100">
        <v>2500</v>
      </c>
      <c r="J278" s="100">
        <v>2500</v>
      </c>
      <c r="K278" s="100">
        <v>2500</v>
      </c>
    </row>
    <row r="279" spans="1:11" s="5" customFormat="1" ht="16.5" thickTop="1" thickBot="1" x14ac:dyDescent="0.3">
      <c r="A279" s="52"/>
      <c r="B279" s="52"/>
      <c r="C279" s="98" t="s">
        <v>136</v>
      </c>
      <c r="D279" s="52">
        <v>41</v>
      </c>
      <c r="E279" s="86">
        <v>0</v>
      </c>
      <c r="F279" s="86">
        <v>0</v>
      </c>
      <c r="G279" s="86">
        <v>20</v>
      </c>
      <c r="H279" s="108">
        <v>20</v>
      </c>
      <c r="I279" s="108">
        <v>50</v>
      </c>
      <c r="J279" s="108">
        <v>50</v>
      </c>
      <c r="K279" s="108">
        <v>50</v>
      </c>
    </row>
    <row r="280" spans="1:11" ht="16.5" thickTop="1" thickBot="1" x14ac:dyDescent="0.3">
      <c r="A280" s="20"/>
      <c r="B280" s="71" t="s">
        <v>109</v>
      </c>
      <c r="C280" s="72" t="s">
        <v>236</v>
      </c>
      <c r="D280" s="58">
        <v>41</v>
      </c>
      <c r="E280" s="88">
        <v>0</v>
      </c>
      <c r="F280" s="88">
        <v>0</v>
      </c>
      <c r="G280" s="88">
        <v>20</v>
      </c>
      <c r="H280" s="100">
        <v>20</v>
      </c>
      <c r="I280" s="100">
        <v>50</v>
      </c>
      <c r="J280" s="100">
        <v>50</v>
      </c>
      <c r="K280" s="100">
        <v>50</v>
      </c>
    </row>
    <row r="281" spans="1:11" s="5" customFormat="1" ht="16.5" thickTop="1" thickBot="1" x14ac:dyDescent="0.3">
      <c r="A281" s="52"/>
      <c r="B281" s="52"/>
      <c r="C281" s="53" t="s">
        <v>192</v>
      </c>
      <c r="D281" s="52">
        <v>41</v>
      </c>
      <c r="E281" s="86">
        <v>0</v>
      </c>
      <c r="F281" s="86">
        <v>0</v>
      </c>
      <c r="G281" s="86">
        <v>200</v>
      </c>
      <c r="H281" s="108">
        <v>200</v>
      </c>
      <c r="I281" s="108">
        <v>200</v>
      </c>
      <c r="J281" s="108">
        <v>200</v>
      </c>
      <c r="K281" s="108">
        <v>200</v>
      </c>
    </row>
    <row r="282" spans="1:11" ht="16.5" thickTop="1" thickBot="1" x14ac:dyDescent="0.3">
      <c r="A282" s="20"/>
      <c r="B282" s="71" t="s">
        <v>110</v>
      </c>
      <c r="C282" s="72" t="s">
        <v>193</v>
      </c>
      <c r="D282" s="58">
        <v>41</v>
      </c>
      <c r="E282" s="88">
        <v>0</v>
      </c>
      <c r="F282" s="88">
        <v>0</v>
      </c>
      <c r="G282" s="88">
        <v>200</v>
      </c>
      <c r="H282" s="100">
        <v>200</v>
      </c>
      <c r="I282" s="100">
        <v>200</v>
      </c>
      <c r="J282" s="100">
        <v>200</v>
      </c>
      <c r="K282" s="100">
        <v>200</v>
      </c>
    </row>
    <row r="283" spans="1:11" s="5" customFormat="1" ht="16.5" thickTop="1" thickBot="1" x14ac:dyDescent="0.3">
      <c r="A283" s="44" t="s">
        <v>213</v>
      </c>
      <c r="B283" s="51"/>
      <c r="C283" s="196" t="s">
        <v>214</v>
      </c>
      <c r="D283" s="197"/>
      <c r="E283" s="85">
        <v>924.91</v>
      </c>
      <c r="F283" s="85">
        <v>1104.58</v>
      </c>
      <c r="G283" s="85">
        <v>2470</v>
      </c>
      <c r="H283" s="107">
        <v>2620</v>
      </c>
      <c r="I283" s="107">
        <v>2970</v>
      </c>
      <c r="J283" s="107">
        <v>2970</v>
      </c>
      <c r="K283" s="107">
        <v>2970</v>
      </c>
    </row>
    <row r="284" spans="1:11" s="5" customFormat="1" ht="16.5" thickTop="1" thickBot="1" x14ac:dyDescent="0.3">
      <c r="A284" s="52"/>
      <c r="B284" s="52"/>
      <c r="C284" s="53" t="s">
        <v>108</v>
      </c>
      <c r="D284" s="52">
        <v>41</v>
      </c>
      <c r="E284" s="86">
        <v>0</v>
      </c>
      <c r="F284" s="86">
        <v>0</v>
      </c>
      <c r="G284" s="86">
        <v>10</v>
      </c>
      <c r="H284" s="108">
        <v>10</v>
      </c>
      <c r="I284" s="108">
        <v>10</v>
      </c>
      <c r="J284" s="108">
        <v>10</v>
      </c>
      <c r="K284" s="108">
        <v>10</v>
      </c>
    </row>
    <row r="285" spans="1:11" s="63" customFormat="1" ht="16.5" thickTop="1" thickBot="1" x14ac:dyDescent="0.3">
      <c r="A285" s="62"/>
      <c r="B285" s="77" t="s">
        <v>107</v>
      </c>
      <c r="C285" s="81" t="s">
        <v>119</v>
      </c>
      <c r="D285" s="65">
        <v>41</v>
      </c>
      <c r="E285" s="90">
        <v>0</v>
      </c>
      <c r="F285" s="90">
        <v>0</v>
      </c>
      <c r="G285" s="90">
        <v>10</v>
      </c>
      <c r="H285" s="110">
        <v>10</v>
      </c>
      <c r="I285" s="110">
        <v>10</v>
      </c>
      <c r="J285" s="110">
        <v>10</v>
      </c>
      <c r="K285" s="110">
        <v>10</v>
      </c>
    </row>
    <row r="286" spans="1:11" s="5" customFormat="1" ht="16.5" thickTop="1" thickBot="1" x14ac:dyDescent="0.3">
      <c r="A286" s="52"/>
      <c r="B286" s="52"/>
      <c r="C286" s="53" t="s">
        <v>129</v>
      </c>
      <c r="D286" s="52">
        <v>41</v>
      </c>
      <c r="E286" s="86">
        <v>431.6</v>
      </c>
      <c r="F286" s="86">
        <v>310.27</v>
      </c>
      <c r="G286" s="86">
        <v>1500</v>
      </c>
      <c r="H286" s="108">
        <v>2000</v>
      </c>
      <c r="I286" s="108">
        <v>2000</v>
      </c>
      <c r="J286" s="108">
        <v>2000</v>
      </c>
      <c r="K286" s="108">
        <v>2000</v>
      </c>
    </row>
    <row r="287" spans="1:11" s="5" customFormat="1" ht="16.5" thickTop="1" thickBot="1" x14ac:dyDescent="0.3">
      <c r="A287" s="15"/>
      <c r="B287" s="34" t="s">
        <v>109</v>
      </c>
      <c r="C287" s="14" t="s">
        <v>131</v>
      </c>
      <c r="D287" s="34">
        <v>41</v>
      </c>
      <c r="E287" s="89">
        <v>431.6</v>
      </c>
      <c r="F287" s="89">
        <f>F288+F289</f>
        <v>310.27</v>
      </c>
      <c r="G287" s="89">
        <v>1500</v>
      </c>
      <c r="H287" s="109">
        <v>2000</v>
      </c>
      <c r="I287" s="109">
        <v>2000</v>
      </c>
      <c r="J287" s="109">
        <v>2000</v>
      </c>
      <c r="K287" s="109">
        <v>2000</v>
      </c>
    </row>
    <row r="288" spans="1:11" ht="16.5" thickTop="1" thickBot="1" x14ac:dyDescent="0.3">
      <c r="A288" s="20"/>
      <c r="B288" s="34"/>
      <c r="C288" s="19" t="s">
        <v>226</v>
      </c>
      <c r="D288" s="58">
        <v>41</v>
      </c>
      <c r="E288" s="88">
        <v>354.6</v>
      </c>
      <c r="F288" s="94">
        <v>179.27</v>
      </c>
      <c r="G288" s="88">
        <v>1000</v>
      </c>
      <c r="H288" s="100">
        <v>1000</v>
      </c>
      <c r="I288" s="100">
        <v>1000</v>
      </c>
      <c r="J288" s="100">
        <v>1000</v>
      </c>
      <c r="K288" s="100">
        <v>1000</v>
      </c>
    </row>
    <row r="289" spans="1:11" ht="16.5" thickTop="1" thickBot="1" x14ac:dyDescent="0.3">
      <c r="A289" s="20"/>
      <c r="B289" s="34"/>
      <c r="C289" s="19" t="s">
        <v>227</v>
      </c>
      <c r="D289" s="58">
        <v>41</v>
      </c>
      <c r="E289" s="88">
        <v>77</v>
      </c>
      <c r="F289" s="88">
        <v>131</v>
      </c>
      <c r="G289" s="88">
        <v>500</v>
      </c>
      <c r="H289" s="100">
        <v>1000</v>
      </c>
      <c r="I289" s="100">
        <v>1000</v>
      </c>
      <c r="J289" s="100">
        <v>1000</v>
      </c>
      <c r="K289" s="100">
        <v>1000</v>
      </c>
    </row>
    <row r="290" spans="1:11" s="5" customFormat="1" ht="16.5" thickTop="1" thickBot="1" x14ac:dyDescent="0.3">
      <c r="A290" s="52"/>
      <c r="B290" s="52"/>
      <c r="C290" s="53" t="s">
        <v>136</v>
      </c>
      <c r="D290" s="52">
        <v>41</v>
      </c>
      <c r="E290" s="86">
        <v>387.2</v>
      </c>
      <c r="F290" s="86">
        <v>749.99</v>
      </c>
      <c r="G290" s="86">
        <v>450</v>
      </c>
      <c r="H290" s="108">
        <v>100</v>
      </c>
      <c r="I290" s="108">
        <v>450</v>
      </c>
      <c r="J290" s="108">
        <v>450</v>
      </c>
      <c r="K290" s="108">
        <v>450</v>
      </c>
    </row>
    <row r="291" spans="1:11" s="5" customFormat="1" ht="16.5" thickTop="1" thickBot="1" x14ac:dyDescent="0.3">
      <c r="A291" s="15"/>
      <c r="B291" s="34" t="s">
        <v>109</v>
      </c>
      <c r="C291" s="14" t="s">
        <v>138</v>
      </c>
      <c r="D291" s="36" t="s">
        <v>89</v>
      </c>
      <c r="E291" s="89">
        <v>350</v>
      </c>
      <c r="F291" s="89">
        <v>700</v>
      </c>
      <c r="G291" s="89">
        <v>350</v>
      </c>
      <c r="H291" s="109">
        <v>0</v>
      </c>
      <c r="I291" s="109">
        <v>350</v>
      </c>
      <c r="J291" s="109">
        <v>350</v>
      </c>
      <c r="K291" s="109">
        <v>350</v>
      </c>
    </row>
    <row r="292" spans="1:11" ht="16.5" thickTop="1" thickBot="1" x14ac:dyDescent="0.3">
      <c r="A292" s="20"/>
      <c r="B292" s="34"/>
      <c r="C292" s="19" t="s">
        <v>236</v>
      </c>
      <c r="D292" s="37" t="s">
        <v>89</v>
      </c>
      <c r="E292" s="88">
        <v>350</v>
      </c>
      <c r="F292" s="88">
        <v>700</v>
      </c>
      <c r="G292" s="88">
        <v>350</v>
      </c>
      <c r="H292" s="100">
        <v>0</v>
      </c>
      <c r="I292" s="100">
        <v>350</v>
      </c>
      <c r="J292" s="100">
        <v>350</v>
      </c>
      <c r="K292" s="100">
        <v>350</v>
      </c>
    </row>
    <row r="293" spans="1:11" s="5" customFormat="1" ht="16.5" thickTop="1" thickBot="1" x14ac:dyDescent="0.3">
      <c r="A293" s="15"/>
      <c r="B293" s="34" t="s">
        <v>110</v>
      </c>
      <c r="C293" s="14" t="s">
        <v>138</v>
      </c>
      <c r="D293" s="34">
        <v>41</v>
      </c>
      <c r="E293" s="89">
        <v>37.200000000000003</v>
      </c>
      <c r="F293" s="89">
        <v>49.99</v>
      </c>
      <c r="G293" s="89">
        <v>100</v>
      </c>
      <c r="H293" s="109">
        <v>100</v>
      </c>
      <c r="I293" s="109">
        <v>100</v>
      </c>
      <c r="J293" s="109">
        <v>100</v>
      </c>
      <c r="K293" s="109">
        <v>100</v>
      </c>
    </row>
    <row r="294" spans="1:11" ht="16.5" thickTop="1" thickBot="1" x14ac:dyDescent="0.3">
      <c r="A294" s="20"/>
      <c r="B294" s="34"/>
      <c r="C294" s="19" t="s">
        <v>236</v>
      </c>
      <c r="D294" s="58">
        <v>41</v>
      </c>
      <c r="E294" s="88">
        <v>37.200000000000003</v>
      </c>
      <c r="F294" s="88">
        <v>49.99</v>
      </c>
      <c r="G294" s="88">
        <v>100</v>
      </c>
      <c r="H294" s="100">
        <v>100</v>
      </c>
      <c r="I294" s="100">
        <v>100</v>
      </c>
      <c r="J294" s="100">
        <v>100</v>
      </c>
      <c r="K294" s="100">
        <v>100</v>
      </c>
    </row>
    <row r="295" spans="1:11" s="5" customFormat="1" ht="16.5" thickTop="1" thickBot="1" x14ac:dyDescent="0.3">
      <c r="A295" s="52"/>
      <c r="B295" s="52"/>
      <c r="C295" s="53" t="s">
        <v>192</v>
      </c>
      <c r="D295" s="52">
        <v>41</v>
      </c>
      <c r="E295" s="86">
        <v>106.11</v>
      </c>
      <c r="F295" s="86">
        <v>44.32</v>
      </c>
      <c r="G295" s="86">
        <v>220</v>
      </c>
      <c r="H295" s="108">
        <v>220</v>
      </c>
      <c r="I295" s="108">
        <v>220</v>
      </c>
      <c r="J295" s="108">
        <v>220</v>
      </c>
      <c r="K295" s="108">
        <v>220</v>
      </c>
    </row>
    <row r="296" spans="1:11" s="63" customFormat="1" ht="16.5" thickTop="1" thickBot="1" x14ac:dyDescent="0.3">
      <c r="A296" s="62"/>
      <c r="B296" s="62" t="s">
        <v>114</v>
      </c>
      <c r="C296" s="64" t="s">
        <v>278</v>
      </c>
      <c r="D296" s="65">
        <v>41</v>
      </c>
      <c r="E296" s="90">
        <v>0</v>
      </c>
      <c r="F296" s="90">
        <v>0</v>
      </c>
      <c r="G296" s="90">
        <v>20</v>
      </c>
      <c r="H296" s="110">
        <v>20</v>
      </c>
      <c r="I296" s="110">
        <v>20</v>
      </c>
      <c r="J296" s="110">
        <v>20</v>
      </c>
      <c r="K296" s="110">
        <v>20</v>
      </c>
    </row>
    <row r="297" spans="1:11" ht="16.5" thickTop="1" thickBot="1" x14ac:dyDescent="0.3">
      <c r="A297" s="20"/>
      <c r="B297" s="34" t="s">
        <v>116</v>
      </c>
      <c r="C297" s="19" t="s">
        <v>193</v>
      </c>
      <c r="D297" s="58">
        <v>41</v>
      </c>
      <c r="E297" s="88">
        <v>106.11</v>
      </c>
      <c r="F297" s="94">
        <v>44.32</v>
      </c>
      <c r="G297" s="88">
        <v>200</v>
      </c>
      <c r="H297" s="100">
        <v>200</v>
      </c>
      <c r="I297" s="100">
        <v>200</v>
      </c>
      <c r="J297" s="100">
        <v>200</v>
      </c>
      <c r="K297" s="100">
        <v>200</v>
      </c>
    </row>
    <row r="298" spans="1:11" s="5" customFormat="1" ht="16.5" thickTop="1" thickBot="1" x14ac:dyDescent="0.3">
      <c r="A298" s="52"/>
      <c r="B298" s="52"/>
      <c r="C298" s="53" t="s">
        <v>149</v>
      </c>
      <c r="D298" s="52">
        <v>41</v>
      </c>
      <c r="E298" s="86">
        <v>0</v>
      </c>
      <c r="F298" s="86">
        <v>0</v>
      </c>
      <c r="G298" s="86">
        <v>100</v>
      </c>
      <c r="H298" s="108">
        <v>100</v>
      </c>
      <c r="I298" s="108">
        <v>100</v>
      </c>
      <c r="J298" s="108">
        <v>100</v>
      </c>
      <c r="K298" s="108">
        <v>100</v>
      </c>
    </row>
    <row r="299" spans="1:11" ht="16.5" thickTop="1" thickBot="1" x14ac:dyDescent="0.3">
      <c r="A299" s="20"/>
      <c r="B299" s="71" t="s">
        <v>118</v>
      </c>
      <c r="C299" s="72" t="s">
        <v>179</v>
      </c>
      <c r="D299" s="58">
        <v>41</v>
      </c>
      <c r="E299" s="88">
        <v>0</v>
      </c>
      <c r="F299" s="100">
        <v>0</v>
      </c>
      <c r="G299" s="88">
        <v>100</v>
      </c>
      <c r="H299" s="100">
        <v>100</v>
      </c>
      <c r="I299" s="100">
        <v>100</v>
      </c>
      <c r="J299" s="100">
        <v>100</v>
      </c>
      <c r="K299" s="100">
        <v>100</v>
      </c>
    </row>
    <row r="300" spans="1:11" s="5" customFormat="1" ht="16.5" thickTop="1" thickBot="1" x14ac:dyDescent="0.3">
      <c r="A300" s="52"/>
      <c r="B300" s="52"/>
      <c r="C300" s="53" t="s">
        <v>176</v>
      </c>
      <c r="D300" s="52">
        <v>41</v>
      </c>
      <c r="E300" s="86">
        <v>0</v>
      </c>
      <c r="F300" s="86">
        <v>0</v>
      </c>
      <c r="G300" s="86">
        <v>190</v>
      </c>
      <c r="H300" s="108">
        <v>190</v>
      </c>
      <c r="I300" s="108">
        <v>190</v>
      </c>
      <c r="J300" s="108">
        <v>190</v>
      </c>
      <c r="K300" s="108">
        <v>190</v>
      </c>
    </row>
    <row r="301" spans="1:11" ht="16.5" thickTop="1" thickBot="1" x14ac:dyDescent="0.3">
      <c r="A301" s="20"/>
      <c r="B301" s="71" t="s">
        <v>120</v>
      </c>
      <c r="C301" s="72" t="s">
        <v>306</v>
      </c>
      <c r="D301" s="58">
        <v>41</v>
      </c>
      <c r="E301" s="88">
        <v>0</v>
      </c>
      <c r="F301" s="100">
        <v>0</v>
      </c>
      <c r="G301" s="88">
        <v>90</v>
      </c>
      <c r="H301" s="100">
        <v>90</v>
      </c>
      <c r="I301" s="100">
        <v>90</v>
      </c>
      <c r="J301" s="100">
        <v>90</v>
      </c>
      <c r="K301" s="100">
        <v>90</v>
      </c>
    </row>
    <row r="302" spans="1:11" ht="16.5" thickTop="1" thickBot="1" x14ac:dyDescent="0.3">
      <c r="A302" s="20"/>
      <c r="B302" s="71" t="s">
        <v>122</v>
      </c>
      <c r="C302" s="72" t="s">
        <v>307</v>
      </c>
      <c r="D302" s="58">
        <v>41</v>
      </c>
      <c r="E302" s="88">
        <v>0</v>
      </c>
      <c r="F302" s="88">
        <v>0</v>
      </c>
      <c r="G302" s="88">
        <v>100</v>
      </c>
      <c r="H302" s="100">
        <v>100</v>
      </c>
      <c r="I302" s="100">
        <v>100</v>
      </c>
      <c r="J302" s="100">
        <v>100</v>
      </c>
      <c r="K302" s="100">
        <v>100</v>
      </c>
    </row>
    <row r="303" spans="1:11" ht="16.5" thickTop="1" thickBot="1" x14ac:dyDescent="0.3">
      <c r="A303" s="44" t="s">
        <v>215</v>
      </c>
      <c r="B303" s="51"/>
      <c r="C303" s="196" t="s">
        <v>216</v>
      </c>
      <c r="D303" s="197"/>
      <c r="E303" s="85">
        <v>5633.97</v>
      </c>
      <c r="F303" s="85">
        <v>5491.99</v>
      </c>
      <c r="G303" s="85">
        <v>4710</v>
      </c>
      <c r="H303" s="107">
        <v>4770</v>
      </c>
      <c r="I303" s="107">
        <v>5210</v>
      </c>
      <c r="J303" s="107">
        <v>5210</v>
      </c>
      <c r="K303" s="107">
        <v>5210</v>
      </c>
    </row>
    <row r="304" spans="1:11" ht="16.5" thickTop="1" thickBot="1" x14ac:dyDescent="0.3">
      <c r="A304" s="52"/>
      <c r="B304" s="52"/>
      <c r="C304" s="53" t="s">
        <v>108</v>
      </c>
      <c r="D304" s="52">
        <v>41</v>
      </c>
      <c r="E304" s="86">
        <v>24.7</v>
      </c>
      <c r="F304" s="86">
        <f>F306+F307+F309</f>
        <v>27.360000000000003</v>
      </c>
      <c r="G304" s="86">
        <f>G305+G306+G307+G308+G309</f>
        <v>75</v>
      </c>
      <c r="H304" s="108">
        <v>75</v>
      </c>
      <c r="I304" s="108">
        <v>75</v>
      </c>
      <c r="J304" s="108">
        <v>75</v>
      </c>
      <c r="K304" s="108">
        <v>75</v>
      </c>
    </row>
    <row r="305" spans="1:11" s="76" customFormat="1" ht="16.5" thickTop="1" thickBot="1" x14ac:dyDescent="0.3">
      <c r="A305" s="65"/>
      <c r="B305" s="62" t="s">
        <v>107</v>
      </c>
      <c r="C305" s="64" t="s">
        <v>112</v>
      </c>
      <c r="D305" s="65">
        <v>41</v>
      </c>
      <c r="E305" s="90">
        <v>0</v>
      </c>
      <c r="F305" s="90">
        <v>0</v>
      </c>
      <c r="G305" s="90">
        <v>15</v>
      </c>
      <c r="H305" s="110">
        <v>15</v>
      </c>
      <c r="I305" s="110">
        <v>15</v>
      </c>
      <c r="J305" s="110">
        <v>15</v>
      </c>
      <c r="K305" s="110">
        <v>15</v>
      </c>
    </row>
    <row r="306" spans="1:11" ht="16.5" thickTop="1" thickBot="1" x14ac:dyDescent="0.3">
      <c r="A306" s="20"/>
      <c r="B306" s="34" t="s">
        <v>109</v>
      </c>
      <c r="C306" s="19" t="s">
        <v>117</v>
      </c>
      <c r="D306" s="58">
        <v>41</v>
      </c>
      <c r="E306" s="88">
        <v>17.7</v>
      </c>
      <c r="F306" s="88">
        <v>19.600000000000001</v>
      </c>
      <c r="G306" s="88">
        <v>20</v>
      </c>
      <c r="H306" s="100">
        <v>20</v>
      </c>
      <c r="I306" s="100">
        <v>20</v>
      </c>
      <c r="J306" s="100">
        <v>20</v>
      </c>
      <c r="K306" s="100">
        <v>20</v>
      </c>
    </row>
    <row r="307" spans="1:11" ht="16.5" thickTop="1" thickBot="1" x14ac:dyDescent="0.3">
      <c r="A307" s="20"/>
      <c r="B307" s="34" t="s">
        <v>110</v>
      </c>
      <c r="C307" s="19" t="s">
        <v>119</v>
      </c>
      <c r="D307" s="58">
        <v>41</v>
      </c>
      <c r="E307" s="94">
        <v>1.01</v>
      </c>
      <c r="F307" s="88">
        <v>1.1200000000000001</v>
      </c>
      <c r="G307" s="88">
        <v>15</v>
      </c>
      <c r="H307" s="100">
        <v>15</v>
      </c>
      <c r="I307" s="100">
        <v>15</v>
      </c>
      <c r="J307" s="100">
        <v>15</v>
      </c>
      <c r="K307" s="100">
        <v>15</v>
      </c>
    </row>
    <row r="308" spans="1:11" ht="16.5" thickTop="1" thickBot="1" x14ac:dyDescent="0.3">
      <c r="A308" s="20"/>
      <c r="B308" s="34" t="s">
        <v>114</v>
      </c>
      <c r="C308" s="19" t="s">
        <v>121</v>
      </c>
      <c r="D308" s="58">
        <v>41</v>
      </c>
      <c r="E308" s="88">
        <v>0</v>
      </c>
      <c r="F308" s="88">
        <v>0</v>
      </c>
      <c r="G308" s="88">
        <v>5</v>
      </c>
      <c r="H308" s="100">
        <v>5</v>
      </c>
      <c r="I308" s="100">
        <v>5</v>
      </c>
      <c r="J308" s="100">
        <v>5</v>
      </c>
      <c r="K308" s="100">
        <v>5</v>
      </c>
    </row>
    <row r="309" spans="1:11" ht="16.5" thickTop="1" thickBot="1" x14ac:dyDescent="0.3">
      <c r="A309" s="20"/>
      <c r="B309" s="34" t="s">
        <v>116</v>
      </c>
      <c r="C309" s="19" t="s">
        <v>125</v>
      </c>
      <c r="D309" s="58">
        <v>41</v>
      </c>
      <c r="E309" s="94">
        <v>5.99</v>
      </c>
      <c r="F309" s="88">
        <v>6.64</v>
      </c>
      <c r="G309" s="88">
        <v>20</v>
      </c>
      <c r="H309" s="100">
        <v>20</v>
      </c>
      <c r="I309" s="100">
        <v>20</v>
      </c>
      <c r="J309" s="100">
        <v>20</v>
      </c>
      <c r="K309" s="100">
        <v>20</v>
      </c>
    </row>
    <row r="310" spans="1:11" ht="16.5" thickTop="1" thickBot="1" x14ac:dyDescent="0.3">
      <c r="A310" s="52"/>
      <c r="B310" s="52"/>
      <c r="C310" s="53" t="s">
        <v>129</v>
      </c>
      <c r="D310" s="52">
        <v>41</v>
      </c>
      <c r="E310" s="86">
        <v>997.05</v>
      </c>
      <c r="F310" s="86">
        <v>1181.6300000000001</v>
      </c>
      <c r="G310" s="86">
        <v>1500</v>
      </c>
      <c r="H310" s="108">
        <v>1500</v>
      </c>
      <c r="I310" s="108">
        <v>1500</v>
      </c>
      <c r="J310" s="108">
        <v>1500</v>
      </c>
      <c r="K310" s="108">
        <v>1500</v>
      </c>
    </row>
    <row r="311" spans="1:11" s="5" customFormat="1" ht="16.5" thickTop="1" thickBot="1" x14ac:dyDescent="0.3">
      <c r="A311" s="15"/>
      <c r="B311" s="34" t="s">
        <v>118</v>
      </c>
      <c r="C311" s="14" t="s">
        <v>131</v>
      </c>
      <c r="D311" s="34">
        <v>41</v>
      </c>
      <c r="E311" s="96">
        <v>997.05</v>
      </c>
      <c r="F311" s="96">
        <v>1181.6300000000001</v>
      </c>
      <c r="G311" s="89">
        <v>1500</v>
      </c>
      <c r="H311" s="109">
        <v>1500</v>
      </c>
      <c r="I311" s="100">
        <v>1500</v>
      </c>
      <c r="J311" s="100">
        <v>1500</v>
      </c>
      <c r="K311" s="100">
        <v>1500</v>
      </c>
    </row>
    <row r="312" spans="1:11" ht="16.5" thickTop="1" thickBot="1" x14ac:dyDescent="0.3">
      <c r="A312" s="20"/>
      <c r="B312" s="34"/>
      <c r="C312" s="19" t="s">
        <v>226</v>
      </c>
      <c r="D312" s="58">
        <v>41</v>
      </c>
      <c r="E312" s="88">
        <v>97.88</v>
      </c>
      <c r="F312" s="94">
        <v>401.63</v>
      </c>
      <c r="G312" s="88">
        <v>500</v>
      </c>
      <c r="H312" s="100">
        <v>500</v>
      </c>
      <c r="I312" s="100">
        <v>500</v>
      </c>
      <c r="J312" s="100">
        <v>500</v>
      </c>
      <c r="K312" s="100">
        <v>500</v>
      </c>
    </row>
    <row r="313" spans="1:11" ht="16.5" thickTop="1" thickBot="1" x14ac:dyDescent="0.3">
      <c r="A313" s="20"/>
      <c r="B313" s="34"/>
      <c r="C313" s="19" t="s">
        <v>227</v>
      </c>
      <c r="D313" s="58">
        <v>41</v>
      </c>
      <c r="E313" s="88">
        <v>899.17</v>
      </c>
      <c r="F313" s="88">
        <v>780</v>
      </c>
      <c r="G313" s="88">
        <v>1000</v>
      </c>
      <c r="H313" s="100">
        <v>1000</v>
      </c>
      <c r="I313" s="100">
        <v>1000</v>
      </c>
      <c r="J313" s="100">
        <v>1000</v>
      </c>
      <c r="K313" s="100">
        <v>1000</v>
      </c>
    </row>
    <row r="314" spans="1:11" ht="16.5" thickTop="1" thickBot="1" x14ac:dyDescent="0.3">
      <c r="A314" s="52"/>
      <c r="B314" s="52"/>
      <c r="C314" s="53" t="s">
        <v>136</v>
      </c>
      <c r="D314" s="52">
        <v>41</v>
      </c>
      <c r="E314" s="86">
        <f>E315+E317+E318+E319+E323+E325</f>
        <v>3114.55</v>
      </c>
      <c r="F314" s="86">
        <f>F315+F319+F325</f>
        <v>2568.6999999999998</v>
      </c>
      <c r="G314" s="86">
        <f>G315+G316+G317+G318+G319+G323+G325</f>
        <v>2035</v>
      </c>
      <c r="H314" s="108">
        <v>1795</v>
      </c>
      <c r="I314" s="108">
        <f>I315+I316+I317+I318+I319+I323+I325</f>
        <v>1835</v>
      </c>
      <c r="J314" s="108">
        <f>J315+J316+J317+J318+J319+J323+J325</f>
        <v>1835</v>
      </c>
      <c r="K314" s="108">
        <f>K315+K316+K317+K318+K319+K323+K325</f>
        <v>1835</v>
      </c>
    </row>
    <row r="315" spans="1:11" ht="16.5" thickTop="1" thickBot="1" x14ac:dyDescent="0.3">
      <c r="A315" s="20"/>
      <c r="B315" s="34" t="s">
        <v>120</v>
      </c>
      <c r="C315" s="19" t="s">
        <v>217</v>
      </c>
      <c r="D315" s="58">
        <v>41</v>
      </c>
      <c r="E315" s="88">
        <v>2220</v>
      </c>
      <c r="F315" s="88">
        <v>2060</v>
      </c>
      <c r="G315" s="88">
        <v>500</v>
      </c>
      <c r="H315" s="100">
        <v>500</v>
      </c>
      <c r="I315" s="100">
        <v>500</v>
      </c>
      <c r="J315" s="100">
        <v>500</v>
      </c>
      <c r="K315" s="100">
        <v>500</v>
      </c>
    </row>
    <row r="316" spans="1:11" ht="16.5" thickTop="1" thickBot="1" x14ac:dyDescent="0.3">
      <c r="A316" s="20"/>
      <c r="B316" s="34" t="s">
        <v>122</v>
      </c>
      <c r="C316" s="19" t="s">
        <v>271</v>
      </c>
      <c r="D316" s="58">
        <v>41</v>
      </c>
      <c r="E316" s="88">
        <v>0</v>
      </c>
      <c r="F316" s="88">
        <v>0</v>
      </c>
      <c r="G316" s="88">
        <v>10</v>
      </c>
      <c r="H316" s="100">
        <v>10</v>
      </c>
      <c r="I316" s="100">
        <v>10</v>
      </c>
      <c r="J316" s="100">
        <v>10</v>
      </c>
      <c r="K316" s="100">
        <v>10</v>
      </c>
    </row>
    <row r="317" spans="1:11" ht="16.5" thickTop="1" thickBot="1" x14ac:dyDescent="0.3">
      <c r="A317" s="20"/>
      <c r="B317" s="34" t="s">
        <v>124</v>
      </c>
      <c r="C317" s="19" t="s">
        <v>203</v>
      </c>
      <c r="D317" s="58">
        <v>41</v>
      </c>
      <c r="E317" s="94">
        <v>75.819999999999993</v>
      </c>
      <c r="F317" s="88">
        <v>0</v>
      </c>
      <c r="G317" s="88">
        <v>170</v>
      </c>
      <c r="H317" s="100">
        <v>170</v>
      </c>
      <c r="I317" s="100">
        <v>170</v>
      </c>
      <c r="J317" s="100">
        <v>170</v>
      </c>
      <c r="K317" s="100">
        <v>170</v>
      </c>
    </row>
    <row r="318" spans="1:11" ht="16.5" thickTop="1" thickBot="1" x14ac:dyDescent="0.3">
      <c r="A318" s="20"/>
      <c r="B318" s="34" t="s">
        <v>127</v>
      </c>
      <c r="C318" s="19" t="s">
        <v>138</v>
      </c>
      <c r="D318" s="37" t="s">
        <v>89</v>
      </c>
      <c r="E318" s="88">
        <v>350</v>
      </c>
      <c r="F318" s="88">
        <v>0</v>
      </c>
      <c r="G318" s="88">
        <v>350</v>
      </c>
      <c r="H318" s="100">
        <v>0</v>
      </c>
      <c r="I318" s="100">
        <v>350</v>
      </c>
      <c r="J318" s="100">
        <v>350</v>
      </c>
      <c r="K318" s="100">
        <v>350</v>
      </c>
    </row>
    <row r="319" spans="1:11" s="5" customFormat="1" ht="16.5" thickTop="1" thickBot="1" x14ac:dyDescent="0.3">
      <c r="A319" s="15"/>
      <c r="B319" s="34" t="s">
        <v>130</v>
      </c>
      <c r="C319" s="14" t="s">
        <v>138</v>
      </c>
      <c r="D319" s="34">
        <v>41</v>
      </c>
      <c r="E319" s="89">
        <v>270.87</v>
      </c>
      <c r="F319" s="96">
        <v>158.27000000000001</v>
      </c>
      <c r="G319" s="89">
        <f>G321+G322</f>
        <v>475</v>
      </c>
      <c r="H319" s="109">
        <f>H320+H321+H322</f>
        <v>585</v>
      </c>
      <c r="I319" s="109">
        <f>I321+I322</f>
        <v>575</v>
      </c>
      <c r="J319" s="109">
        <f>J321+J322</f>
        <v>575</v>
      </c>
      <c r="K319" s="109">
        <f>K321+K322</f>
        <v>575</v>
      </c>
    </row>
    <row r="320" spans="1:11" s="40" customFormat="1" ht="16.5" thickTop="1" thickBot="1" x14ac:dyDescent="0.3">
      <c r="A320" s="20"/>
      <c r="B320" s="58"/>
      <c r="C320" s="19" t="s">
        <v>233</v>
      </c>
      <c r="D320" s="58">
        <v>41</v>
      </c>
      <c r="E320" s="88">
        <v>0</v>
      </c>
      <c r="F320" s="101">
        <v>0</v>
      </c>
      <c r="G320" s="88">
        <v>0</v>
      </c>
      <c r="H320" s="100">
        <v>10</v>
      </c>
      <c r="I320" s="100">
        <v>0</v>
      </c>
      <c r="J320" s="100">
        <v>0</v>
      </c>
      <c r="K320" s="100">
        <v>0</v>
      </c>
    </row>
    <row r="321" spans="1:11" ht="16.5" thickTop="1" thickBot="1" x14ac:dyDescent="0.3">
      <c r="A321" s="20"/>
      <c r="B321" s="34"/>
      <c r="C321" s="19" t="s">
        <v>235</v>
      </c>
      <c r="D321" s="58">
        <v>41</v>
      </c>
      <c r="E321" s="88">
        <v>16.14</v>
      </c>
      <c r="F321" s="94">
        <v>34.909999999999997</v>
      </c>
      <c r="G321" s="88">
        <v>125</v>
      </c>
      <c r="H321" s="100">
        <v>125</v>
      </c>
      <c r="I321" s="100">
        <v>125</v>
      </c>
      <c r="J321" s="100">
        <v>125</v>
      </c>
      <c r="K321" s="100">
        <v>125</v>
      </c>
    </row>
    <row r="322" spans="1:11" ht="16.5" thickTop="1" thickBot="1" x14ac:dyDescent="0.3">
      <c r="A322" s="20"/>
      <c r="B322" s="34"/>
      <c r="C322" s="19" t="s">
        <v>236</v>
      </c>
      <c r="D322" s="58">
        <v>41</v>
      </c>
      <c r="E322" s="88">
        <v>254.73</v>
      </c>
      <c r="F322" s="94">
        <v>123.36</v>
      </c>
      <c r="G322" s="88">
        <v>350</v>
      </c>
      <c r="H322" s="100">
        <v>450</v>
      </c>
      <c r="I322" s="100">
        <v>450</v>
      </c>
      <c r="J322" s="100">
        <v>450</v>
      </c>
      <c r="K322" s="100">
        <v>450</v>
      </c>
    </row>
    <row r="323" spans="1:11" s="5" customFormat="1" ht="16.5" thickTop="1" thickBot="1" x14ac:dyDescent="0.3">
      <c r="A323" s="15"/>
      <c r="B323" s="34" t="s">
        <v>132</v>
      </c>
      <c r="C323" s="14" t="s">
        <v>141</v>
      </c>
      <c r="D323" s="34">
        <v>41</v>
      </c>
      <c r="E323" s="89">
        <v>24.5</v>
      </c>
      <c r="F323" s="89">
        <v>0</v>
      </c>
      <c r="G323" s="89">
        <v>30</v>
      </c>
      <c r="H323" s="109">
        <v>30</v>
      </c>
      <c r="I323" s="100">
        <v>30</v>
      </c>
      <c r="J323" s="100">
        <v>30</v>
      </c>
      <c r="K323" s="100">
        <v>30</v>
      </c>
    </row>
    <row r="324" spans="1:11" ht="16.5" thickTop="1" thickBot="1" x14ac:dyDescent="0.3">
      <c r="A324" s="20"/>
      <c r="B324" s="34"/>
      <c r="C324" s="19" t="s">
        <v>274</v>
      </c>
      <c r="D324" s="58">
        <v>41</v>
      </c>
      <c r="E324" s="88">
        <v>24.5</v>
      </c>
      <c r="F324" s="88">
        <v>0</v>
      </c>
      <c r="G324" s="88">
        <v>30</v>
      </c>
      <c r="H324" s="100">
        <v>30</v>
      </c>
      <c r="I324" s="100">
        <v>30</v>
      </c>
      <c r="J324" s="100">
        <v>30</v>
      </c>
      <c r="K324" s="100">
        <v>30</v>
      </c>
    </row>
    <row r="325" spans="1:11" ht="16.5" thickTop="1" thickBot="1" x14ac:dyDescent="0.3">
      <c r="A325" s="20"/>
      <c r="B325" s="34" t="s">
        <v>133</v>
      </c>
      <c r="C325" s="19" t="s">
        <v>146</v>
      </c>
      <c r="D325" s="58">
        <v>41</v>
      </c>
      <c r="E325" s="88">
        <v>173.36</v>
      </c>
      <c r="F325" s="94">
        <v>350.43</v>
      </c>
      <c r="G325" s="88">
        <v>500</v>
      </c>
      <c r="H325" s="100">
        <v>500</v>
      </c>
      <c r="I325" s="100">
        <v>200</v>
      </c>
      <c r="J325" s="100">
        <v>200</v>
      </c>
      <c r="K325" s="100">
        <v>200</v>
      </c>
    </row>
    <row r="326" spans="1:11" ht="16.5" thickTop="1" thickBot="1" x14ac:dyDescent="0.3">
      <c r="A326" s="52"/>
      <c r="B326" s="52"/>
      <c r="C326" s="53" t="s">
        <v>192</v>
      </c>
      <c r="D326" s="52">
        <v>41</v>
      </c>
      <c r="E326" s="86">
        <v>1371.2</v>
      </c>
      <c r="F326" s="86">
        <f>1574.3</f>
        <v>1574.3</v>
      </c>
      <c r="G326" s="86">
        <v>750</v>
      </c>
      <c r="H326" s="108">
        <v>750</v>
      </c>
      <c r="I326" s="108">
        <v>750</v>
      </c>
      <c r="J326" s="108">
        <v>750</v>
      </c>
      <c r="K326" s="108">
        <v>750</v>
      </c>
    </row>
    <row r="327" spans="1:11" s="63" customFormat="1" ht="16.5" thickTop="1" thickBot="1" x14ac:dyDescent="0.3">
      <c r="A327" s="62"/>
      <c r="B327" s="62" t="s">
        <v>135</v>
      </c>
      <c r="C327" s="64" t="s">
        <v>193</v>
      </c>
      <c r="D327" s="119" t="s">
        <v>89</v>
      </c>
      <c r="E327" s="90">
        <v>0</v>
      </c>
      <c r="F327" s="90">
        <v>900</v>
      </c>
      <c r="G327" s="90">
        <v>0</v>
      </c>
      <c r="H327" s="110">
        <v>0</v>
      </c>
      <c r="I327" s="110">
        <v>0</v>
      </c>
      <c r="J327" s="110">
        <v>0</v>
      </c>
      <c r="K327" s="110">
        <v>0</v>
      </c>
    </row>
    <row r="328" spans="1:11" ht="16.5" thickTop="1" thickBot="1" x14ac:dyDescent="0.3">
      <c r="A328" s="20"/>
      <c r="B328" s="34" t="s">
        <v>137</v>
      </c>
      <c r="C328" s="19" t="s">
        <v>193</v>
      </c>
      <c r="D328" s="58">
        <v>41</v>
      </c>
      <c r="E328" s="88">
        <v>1371.2</v>
      </c>
      <c r="F328" s="88">
        <v>674.3</v>
      </c>
      <c r="G328" s="88">
        <v>750</v>
      </c>
      <c r="H328" s="100">
        <v>750</v>
      </c>
      <c r="I328" s="100">
        <v>750</v>
      </c>
      <c r="J328" s="100">
        <v>750</v>
      </c>
      <c r="K328" s="100">
        <v>750</v>
      </c>
    </row>
    <row r="329" spans="1:11" ht="16.5" thickTop="1" thickBot="1" x14ac:dyDescent="0.3">
      <c r="A329" s="52"/>
      <c r="B329" s="52"/>
      <c r="C329" s="53" t="s">
        <v>149</v>
      </c>
      <c r="D329" s="52">
        <v>41</v>
      </c>
      <c r="E329" s="86">
        <v>126.47</v>
      </c>
      <c r="F329" s="86">
        <v>140</v>
      </c>
      <c r="G329" s="86">
        <v>350</v>
      </c>
      <c r="H329" s="108">
        <f>H333+H334</f>
        <v>650</v>
      </c>
      <c r="I329" s="108">
        <f>I330+I333+I334</f>
        <v>1050</v>
      </c>
      <c r="J329" s="108">
        <f>J330+J333+J334</f>
        <v>1050</v>
      </c>
      <c r="K329" s="108">
        <f>K330+K333+K334</f>
        <v>1050</v>
      </c>
    </row>
    <row r="330" spans="1:11" s="63" customFormat="1" ht="16.5" thickTop="1" thickBot="1" x14ac:dyDescent="0.3">
      <c r="A330" s="62"/>
      <c r="B330" s="62" t="s">
        <v>139</v>
      </c>
      <c r="C330" s="99" t="s">
        <v>322</v>
      </c>
      <c r="D330" s="62">
        <v>41</v>
      </c>
      <c r="E330" s="97">
        <v>0</v>
      </c>
      <c r="F330" s="97">
        <v>0</v>
      </c>
      <c r="G330" s="97">
        <v>0</v>
      </c>
      <c r="H330" s="111">
        <v>0</v>
      </c>
      <c r="I330" s="111">
        <v>450</v>
      </c>
      <c r="J330" s="111">
        <v>450</v>
      </c>
      <c r="K330" s="111">
        <v>450</v>
      </c>
    </row>
    <row r="331" spans="1:11" s="76" customFormat="1" ht="16.5" thickTop="1" thickBot="1" x14ac:dyDescent="0.3">
      <c r="A331" s="65"/>
      <c r="B331" s="65"/>
      <c r="C331" s="64" t="s">
        <v>323</v>
      </c>
      <c r="D331" s="65">
        <v>41</v>
      </c>
      <c r="E331" s="90">
        <v>0</v>
      </c>
      <c r="F331" s="90">
        <v>0</v>
      </c>
      <c r="G331" s="90">
        <v>0</v>
      </c>
      <c r="H331" s="110">
        <v>0</v>
      </c>
      <c r="I331" s="110">
        <v>150</v>
      </c>
      <c r="J331" s="110">
        <v>150</v>
      </c>
      <c r="K331" s="110">
        <v>150</v>
      </c>
    </row>
    <row r="332" spans="1:11" s="76" customFormat="1" ht="16.5" thickTop="1" thickBot="1" x14ac:dyDescent="0.3">
      <c r="A332" s="65"/>
      <c r="B332" s="65"/>
      <c r="C332" s="64" t="s">
        <v>324</v>
      </c>
      <c r="D332" s="65">
        <v>41</v>
      </c>
      <c r="E332" s="90">
        <v>0</v>
      </c>
      <c r="F332" s="90">
        <v>0</v>
      </c>
      <c r="G332" s="90">
        <v>0</v>
      </c>
      <c r="H332" s="110">
        <v>0</v>
      </c>
      <c r="I332" s="110">
        <v>300</v>
      </c>
      <c r="J332" s="110">
        <v>300</v>
      </c>
      <c r="K332" s="110">
        <v>300</v>
      </c>
    </row>
    <row r="333" spans="1:11" s="76" customFormat="1" ht="16.5" thickTop="1" thickBot="1" x14ac:dyDescent="0.3">
      <c r="A333" s="65"/>
      <c r="B333" s="62" t="s">
        <v>140</v>
      </c>
      <c r="C333" s="64" t="s">
        <v>239</v>
      </c>
      <c r="D333" s="65">
        <v>41</v>
      </c>
      <c r="E333" s="90">
        <v>0</v>
      </c>
      <c r="F333" s="90">
        <v>0</v>
      </c>
      <c r="G333" s="90">
        <v>100</v>
      </c>
      <c r="H333" s="110">
        <v>400</v>
      </c>
      <c r="I333" s="110">
        <v>400</v>
      </c>
      <c r="J333" s="110">
        <v>400</v>
      </c>
      <c r="K333" s="110">
        <v>400</v>
      </c>
    </row>
    <row r="334" spans="1:11" ht="16.5" thickTop="1" thickBot="1" x14ac:dyDescent="0.3">
      <c r="A334" s="20"/>
      <c r="B334" s="34" t="s">
        <v>142</v>
      </c>
      <c r="C334" s="19" t="s">
        <v>179</v>
      </c>
      <c r="D334" s="58">
        <v>41</v>
      </c>
      <c r="E334" s="88">
        <v>126.47</v>
      </c>
      <c r="F334" s="88">
        <v>140</v>
      </c>
      <c r="G334" s="88">
        <v>250</v>
      </c>
      <c r="H334" s="100">
        <v>250</v>
      </c>
      <c r="I334" s="100">
        <v>200</v>
      </c>
      <c r="J334" s="100">
        <v>200</v>
      </c>
      <c r="K334" s="100">
        <v>200</v>
      </c>
    </row>
    <row r="335" spans="1:11" ht="16.5" thickTop="1" thickBot="1" x14ac:dyDescent="0.3">
      <c r="A335" s="44" t="s">
        <v>218</v>
      </c>
      <c r="B335" s="51"/>
      <c r="C335" s="196" t="s">
        <v>219</v>
      </c>
      <c r="D335" s="197"/>
      <c r="E335" s="85">
        <v>58.9</v>
      </c>
      <c r="F335" s="85">
        <v>78.7</v>
      </c>
      <c r="G335" s="85">
        <v>210</v>
      </c>
      <c r="H335" s="107">
        <v>210</v>
      </c>
      <c r="I335" s="107">
        <v>210</v>
      </c>
      <c r="J335" s="107">
        <v>210</v>
      </c>
      <c r="K335" s="107">
        <v>210</v>
      </c>
    </row>
    <row r="336" spans="1:11" ht="16.5" thickTop="1" thickBot="1" x14ac:dyDescent="0.3">
      <c r="A336" s="52"/>
      <c r="B336" s="52"/>
      <c r="C336" s="53" t="s">
        <v>136</v>
      </c>
      <c r="D336" s="52">
        <v>41</v>
      </c>
      <c r="E336" s="86">
        <v>58.9</v>
      </c>
      <c r="F336" s="86">
        <v>78.7</v>
      </c>
      <c r="G336" s="86">
        <v>110</v>
      </c>
      <c r="H336" s="108">
        <v>110</v>
      </c>
      <c r="I336" s="108">
        <v>110</v>
      </c>
      <c r="J336" s="108">
        <v>110</v>
      </c>
      <c r="K336" s="108">
        <v>110</v>
      </c>
    </row>
    <row r="337" spans="1:11" s="76" customFormat="1" ht="16.5" thickTop="1" thickBot="1" x14ac:dyDescent="0.3">
      <c r="A337" s="65"/>
      <c r="B337" s="62" t="s">
        <v>107</v>
      </c>
      <c r="C337" s="64" t="s">
        <v>236</v>
      </c>
      <c r="D337" s="65">
        <v>41</v>
      </c>
      <c r="E337" s="90">
        <v>0</v>
      </c>
      <c r="F337" s="90">
        <v>19.8</v>
      </c>
      <c r="G337" s="90">
        <v>50</v>
      </c>
      <c r="H337" s="110">
        <v>50</v>
      </c>
      <c r="I337" s="110">
        <v>50</v>
      </c>
      <c r="J337" s="110">
        <v>50</v>
      </c>
      <c r="K337" s="110">
        <v>50</v>
      </c>
    </row>
    <row r="338" spans="1:11" ht="16.5" thickTop="1" thickBot="1" x14ac:dyDescent="0.3">
      <c r="A338" s="20"/>
      <c r="B338" s="34" t="s">
        <v>109</v>
      </c>
      <c r="C338" s="19" t="s">
        <v>220</v>
      </c>
      <c r="D338" s="58">
        <v>41</v>
      </c>
      <c r="E338" s="88">
        <v>58.9</v>
      </c>
      <c r="F338" s="88">
        <v>58.9</v>
      </c>
      <c r="G338" s="88">
        <v>60</v>
      </c>
      <c r="H338" s="100">
        <v>60</v>
      </c>
      <c r="I338" s="100">
        <v>60</v>
      </c>
      <c r="J338" s="100">
        <v>60</v>
      </c>
      <c r="K338" s="100">
        <v>60</v>
      </c>
    </row>
    <row r="339" spans="1:11" ht="16.5" thickTop="1" thickBot="1" x14ac:dyDescent="0.3">
      <c r="A339" s="52"/>
      <c r="B339" s="52"/>
      <c r="C339" s="53" t="s">
        <v>149</v>
      </c>
      <c r="D339" s="52">
        <v>41</v>
      </c>
      <c r="E339" s="86">
        <v>0</v>
      </c>
      <c r="F339" s="86">
        <v>0</v>
      </c>
      <c r="G339" s="86">
        <v>100</v>
      </c>
      <c r="H339" s="108">
        <v>100</v>
      </c>
      <c r="I339" s="108">
        <v>100</v>
      </c>
      <c r="J339" s="108">
        <v>100</v>
      </c>
      <c r="K339" s="108">
        <v>100</v>
      </c>
    </row>
    <row r="340" spans="1:11" ht="16.5" thickTop="1" thickBot="1" x14ac:dyDescent="0.3">
      <c r="A340" s="20"/>
      <c r="B340" s="71" t="s">
        <v>110</v>
      </c>
      <c r="C340" s="72" t="s">
        <v>239</v>
      </c>
      <c r="D340" s="58">
        <v>41</v>
      </c>
      <c r="E340" s="88">
        <v>0</v>
      </c>
      <c r="F340" s="88">
        <v>0</v>
      </c>
      <c r="G340" s="88">
        <v>100</v>
      </c>
      <c r="H340" s="100">
        <v>100</v>
      </c>
      <c r="I340" s="100">
        <v>100</v>
      </c>
      <c r="J340" s="100">
        <v>100</v>
      </c>
      <c r="K340" s="100">
        <v>100</v>
      </c>
    </row>
    <row r="341" spans="1:11" ht="16.5" thickTop="1" thickBot="1" x14ac:dyDescent="0.3">
      <c r="A341" s="44" t="s">
        <v>221</v>
      </c>
      <c r="B341" s="51"/>
      <c r="C341" s="196" t="s">
        <v>222</v>
      </c>
      <c r="D341" s="197"/>
      <c r="E341" s="85">
        <v>358.43</v>
      </c>
      <c r="F341" s="85">
        <v>332.44</v>
      </c>
      <c r="G341" s="85">
        <v>880</v>
      </c>
      <c r="H341" s="107">
        <v>1030</v>
      </c>
      <c r="I341" s="107">
        <v>955</v>
      </c>
      <c r="J341" s="107">
        <v>955</v>
      </c>
      <c r="K341" s="107">
        <v>955</v>
      </c>
    </row>
    <row r="342" spans="1:11" ht="16.5" thickTop="1" thickBot="1" x14ac:dyDescent="0.3">
      <c r="A342" s="52"/>
      <c r="B342" s="52"/>
      <c r="C342" s="53" t="s">
        <v>108</v>
      </c>
      <c r="D342" s="52">
        <v>41</v>
      </c>
      <c r="E342" s="86">
        <v>0</v>
      </c>
      <c r="F342" s="86">
        <v>0</v>
      </c>
      <c r="G342" s="86">
        <f>G343+G344+G345+G346+G347</f>
        <v>55</v>
      </c>
      <c r="H342" s="108">
        <f>H343+H344+H345+H346+H347</f>
        <v>55</v>
      </c>
      <c r="I342" s="108">
        <v>55</v>
      </c>
      <c r="J342" s="108">
        <v>55</v>
      </c>
      <c r="K342" s="108">
        <v>55</v>
      </c>
    </row>
    <row r="343" spans="1:11" s="76" customFormat="1" ht="16.5" thickTop="1" thickBot="1" x14ac:dyDescent="0.3">
      <c r="A343" s="65"/>
      <c r="B343" s="77" t="s">
        <v>107</v>
      </c>
      <c r="C343" s="81" t="s">
        <v>112</v>
      </c>
      <c r="D343" s="65">
        <v>41</v>
      </c>
      <c r="E343" s="90">
        <v>0</v>
      </c>
      <c r="F343" s="90">
        <v>0</v>
      </c>
      <c r="G343" s="90">
        <v>15</v>
      </c>
      <c r="H343" s="110">
        <v>15</v>
      </c>
      <c r="I343" s="110">
        <v>15</v>
      </c>
      <c r="J343" s="110">
        <v>15</v>
      </c>
      <c r="K343" s="110">
        <v>15</v>
      </c>
    </row>
    <row r="344" spans="1:11" s="76" customFormat="1" ht="16.5" thickTop="1" thickBot="1" x14ac:dyDescent="0.3">
      <c r="A344" s="65"/>
      <c r="B344" s="77" t="s">
        <v>109</v>
      </c>
      <c r="C344" s="81" t="s">
        <v>117</v>
      </c>
      <c r="D344" s="65">
        <v>41</v>
      </c>
      <c r="E344" s="90">
        <v>0</v>
      </c>
      <c r="F344" s="90">
        <v>0</v>
      </c>
      <c r="G344" s="90">
        <v>20</v>
      </c>
      <c r="H344" s="110">
        <v>20</v>
      </c>
      <c r="I344" s="110">
        <v>20</v>
      </c>
      <c r="J344" s="110">
        <v>20</v>
      </c>
      <c r="K344" s="110">
        <v>20</v>
      </c>
    </row>
    <row r="345" spans="1:11" s="76" customFormat="1" ht="16.5" thickTop="1" thickBot="1" x14ac:dyDescent="0.3">
      <c r="A345" s="65"/>
      <c r="B345" s="77" t="s">
        <v>110</v>
      </c>
      <c r="C345" s="81" t="s">
        <v>119</v>
      </c>
      <c r="D345" s="65">
        <v>41</v>
      </c>
      <c r="E345" s="90">
        <v>0</v>
      </c>
      <c r="F345" s="90">
        <v>0</v>
      </c>
      <c r="G345" s="90">
        <v>5</v>
      </c>
      <c r="H345" s="110">
        <v>5</v>
      </c>
      <c r="I345" s="110">
        <v>5</v>
      </c>
      <c r="J345" s="110">
        <v>5</v>
      </c>
      <c r="K345" s="110">
        <v>5</v>
      </c>
    </row>
    <row r="346" spans="1:11" s="76" customFormat="1" ht="16.5" thickTop="1" thickBot="1" x14ac:dyDescent="0.3">
      <c r="A346" s="65"/>
      <c r="B346" s="77" t="s">
        <v>114</v>
      </c>
      <c r="C346" s="81" t="s">
        <v>121</v>
      </c>
      <c r="D346" s="65">
        <v>41</v>
      </c>
      <c r="E346" s="90">
        <v>0</v>
      </c>
      <c r="F346" s="90">
        <v>0</v>
      </c>
      <c r="G346" s="90">
        <v>5</v>
      </c>
      <c r="H346" s="110">
        <v>5</v>
      </c>
      <c r="I346" s="110">
        <v>5</v>
      </c>
      <c r="J346" s="110">
        <v>5</v>
      </c>
      <c r="K346" s="110">
        <v>5</v>
      </c>
    </row>
    <row r="347" spans="1:11" s="76" customFormat="1" ht="17.25" customHeight="1" thickTop="1" thickBot="1" x14ac:dyDescent="0.3">
      <c r="A347" s="65"/>
      <c r="B347" s="77" t="s">
        <v>116</v>
      </c>
      <c r="C347" s="81" t="s">
        <v>125</v>
      </c>
      <c r="D347" s="65">
        <v>41</v>
      </c>
      <c r="E347" s="90">
        <v>0</v>
      </c>
      <c r="F347" s="90">
        <v>0</v>
      </c>
      <c r="G347" s="90">
        <v>10</v>
      </c>
      <c r="H347" s="110">
        <v>10</v>
      </c>
      <c r="I347" s="110">
        <v>10</v>
      </c>
      <c r="J347" s="110">
        <v>10</v>
      </c>
      <c r="K347" s="110">
        <v>10</v>
      </c>
    </row>
    <row r="348" spans="1:11" ht="16.5" thickTop="1" thickBot="1" x14ac:dyDescent="0.3">
      <c r="A348" s="52"/>
      <c r="B348" s="52"/>
      <c r="C348" s="53" t="s">
        <v>129</v>
      </c>
      <c r="D348" s="52">
        <v>41</v>
      </c>
      <c r="E348" s="86">
        <v>117.56</v>
      </c>
      <c r="F348" s="86">
        <v>133.28</v>
      </c>
      <c r="G348" s="86">
        <v>200</v>
      </c>
      <c r="H348" s="108">
        <v>200</v>
      </c>
      <c r="I348" s="108">
        <v>200</v>
      </c>
      <c r="J348" s="108">
        <v>200</v>
      </c>
      <c r="K348" s="108">
        <v>200</v>
      </c>
    </row>
    <row r="349" spans="1:11" s="5" customFormat="1" ht="16.5" thickTop="1" thickBot="1" x14ac:dyDescent="0.3">
      <c r="A349" s="15"/>
      <c r="B349" s="34" t="s">
        <v>118</v>
      </c>
      <c r="C349" s="14" t="s">
        <v>131</v>
      </c>
      <c r="D349" s="34">
        <v>41</v>
      </c>
      <c r="E349" s="89">
        <v>117.56</v>
      </c>
      <c r="F349" s="96">
        <v>133.28</v>
      </c>
      <c r="G349" s="89">
        <v>200</v>
      </c>
      <c r="H349" s="109">
        <v>200</v>
      </c>
      <c r="I349" s="109">
        <v>200</v>
      </c>
      <c r="J349" s="109">
        <v>200</v>
      </c>
      <c r="K349" s="109">
        <v>200</v>
      </c>
    </row>
    <row r="350" spans="1:11" ht="16.5" thickTop="1" thickBot="1" x14ac:dyDescent="0.3">
      <c r="A350" s="20"/>
      <c r="B350" s="34"/>
      <c r="C350" s="19" t="s">
        <v>226</v>
      </c>
      <c r="D350" s="58">
        <v>41</v>
      </c>
      <c r="E350" s="88">
        <v>117.56</v>
      </c>
      <c r="F350" s="94">
        <v>133.28</v>
      </c>
      <c r="G350" s="88">
        <v>200</v>
      </c>
      <c r="H350" s="100">
        <v>200</v>
      </c>
      <c r="I350" s="100">
        <v>200</v>
      </c>
      <c r="J350" s="100">
        <v>200</v>
      </c>
      <c r="K350" s="100">
        <v>200</v>
      </c>
    </row>
    <row r="351" spans="1:11" ht="16.5" thickTop="1" thickBot="1" x14ac:dyDescent="0.3">
      <c r="A351" s="52"/>
      <c r="B351" s="52"/>
      <c r="C351" s="53" t="s">
        <v>136</v>
      </c>
      <c r="D351" s="52">
        <v>41</v>
      </c>
      <c r="E351" s="86">
        <v>41.71</v>
      </c>
      <c r="F351" s="86">
        <v>0</v>
      </c>
      <c r="G351" s="86">
        <v>125</v>
      </c>
      <c r="H351" s="108">
        <f>H352+H353</f>
        <v>275</v>
      </c>
      <c r="I351" s="108">
        <v>300</v>
      </c>
      <c r="J351" s="108">
        <v>300</v>
      </c>
      <c r="K351" s="108">
        <v>300</v>
      </c>
    </row>
    <row r="352" spans="1:11" s="63" customFormat="1" ht="16.5" thickTop="1" thickBot="1" x14ac:dyDescent="0.3">
      <c r="A352" s="62"/>
      <c r="B352" s="62" t="s">
        <v>120</v>
      </c>
      <c r="C352" s="64" t="s">
        <v>203</v>
      </c>
      <c r="D352" s="65">
        <v>41</v>
      </c>
      <c r="E352" s="90">
        <v>0</v>
      </c>
      <c r="F352" s="90">
        <v>0</v>
      </c>
      <c r="G352" s="90">
        <v>50</v>
      </c>
      <c r="H352" s="110">
        <v>50</v>
      </c>
      <c r="I352" s="110">
        <v>50</v>
      </c>
      <c r="J352" s="110">
        <v>50</v>
      </c>
      <c r="K352" s="110">
        <v>50</v>
      </c>
    </row>
    <row r="353" spans="1:11" ht="16.5" thickTop="1" thickBot="1" x14ac:dyDescent="0.3">
      <c r="A353" s="20"/>
      <c r="B353" s="34" t="s">
        <v>122</v>
      </c>
      <c r="C353" s="14" t="s">
        <v>138</v>
      </c>
      <c r="D353" s="34">
        <v>41</v>
      </c>
      <c r="E353" s="89">
        <v>41.71</v>
      </c>
      <c r="F353" s="89">
        <v>0</v>
      </c>
      <c r="G353" s="89">
        <v>75</v>
      </c>
      <c r="H353" s="109">
        <v>225</v>
      </c>
      <c r="I353" s="100">
        <v>250</v>
      </c>
      <c r="J353" s="100">
        <v>250</v>
      </c>
      <c r="K353" s="100">
        <v>250</v>
      </c>
    </row>
    <row r="354" spans="1:11" s="40" customFormat="1" ht="16.5" thickTop="1" thickBot="1" x14ac:dyDescent="0.3">
      <c r="A354" s="20"/>
      <c r="B354" s="58"/>
      <c r="C354" s="19" t="s">
        <v>235</v>
      </c>
      <c r="D354" s="58">
        <v>41</v>
      </c>
      <c r="E354" s="88">
        <v>13.26</v>
      </c>
      <c r="F354" s="88">
        <v>0</v>
      </c>
      <c r="G354" s="88">
        <v>25</v>
      </c>
      <c r="H354" s="100">
        <v>25</v>
      </c>
      <c r="I354" s="100">
        <v>50</v>
      </c>
      <c r="J354" s="100">
        <v>50</v>
      </c>
      <c r="K354" s="100">
        <v>50</v>
      </c>
    </row>
    <row r="355" spans="1:11" s="40" customFormat="1" ht="16.5" thickTop="1" thickBot="1" x14ac:dyDescent="0.3">
      <c r="A355" s="20"/>
      <c r="B355" s="58"/>
      <c r="C355" s="19" t="s">
        <v>236</v>
      </c>
      <c r="D355" s="58">
        <v>41</v>
      </c>
      <c r="E355" s="88">
        <v>28.45</v>
      </c>
      <c r="F355" s="88">
        <v>0</v>
      </c>
      <c r="G355" s="88">
        <v>50</v>
      </c>
      <c r="H355" s="100">
        <v>200</v>
      </c>
      <c r="I355" s="100">
        <v>200</v>
      </c>
      <c r="J355" s="100">
        <v>200</v>
      </c>
      <c r="K355" s="100">
        <v>200</v>
      </c>
    </row>
    <row r="356" spans="1:11" ht="16.5" thickTop="1" thickBot="1" x14ac:dyDescent="0.3">
      <c r="A356" s="52"/>
      <c r="B356" s="52"/>
      <c r="C356" s="53" t="s">
        <v>149</v>
      </c>
      <c r="D356" s="52">
        <v>41</v>
      </c>
      <c r="E356" s="86">
        <v>199.16</v>
      </c>
      <c r="F356" s="86">
        <v>199.16</v>
      </c>
      <c r="G356" s="86">
        <v>500</v>
      </c>
      <c r="H356" s="108">
        <v>500</v>
      </c>
      <c r="I356" s="108">
        <v>400</v>
      </c>
      <c r="J356" s="108">
        <v>400</v>
      </c>
      <c r="K356" s="108">
        <v>400</v>
      </c>
    </row>
    <row r="357" spans="1:11" s="63" customFormat="1" ht="16.5" thickTop="1" thickBot="1" x14ac:dyDescent="0.3">
      <c r="A357" s="62"/>
      <c r="B357" s="62" t="s">
        <v>124</v>
      </c>
      <c r="C357" s="99" t="s">
        <v>154</v>
      </c>
      <c r="D357" s="62">
        <v>41</v>
      </c>
      <c r="E357" s="97">
        <v>0</v>
      </c>
      <c r="F357" s="97">
        <v>0</v>
      </c>
      <c r="G357" s="97">
        <v>200</v>
      </c>
      <c r="H357" s="111">
        <v>200</v>
      </c>
      <c r="I357" s="111">
        <v>100</v>
      </c>
      <c r="J357" s="111">
        <v>100</v>
      </c>
      <c r="K357" s="111">
        <v>100</v>
      </c>
    </row>
    <row r="358" spans="1:11" s="63" customFormat="1" ht="16.5" thickTop="1" thickBot="1" x14ac:dyDescent="0.3">
      <c r="A358" s="62"/>
      <c r="B358" s="62"/>
      <c r="C358" s="64" t="s">
        <v>241</v>
      </c>
      <c r="D358" s="65">
        <v>41</v>
      </c>
      <c r="E358" s="90">
        <v>0</v>
      </c>
      <c r="F358" s="90">
        <v>0</v>
      </c>
      <c r="G358" s="90">
        <v>0</v>
      </c>
      <c r="H358" s="110">
        <v>0</v>
      </c>
      <c r="I358" s="110">
        <v>100</v>
      </c>
      <c r="J358" s="110">
        <v>100</v>
      </c>
      <c r="K358" s="110">
        <v>100</v>
      </c>
    </row>
    <row r="359" spans="1:11" ht="16.5" thickTop="1" thickBot="1" x14ac:dyDescent="0.3">
      <c r="A359" s="20"/>
      <c r="B359" s="34" t="s">
        <v>127</v>
      </c>
      <c r="C359" s="19" t="s">
        <v>162</v>
      </c>
      <c r="D359" s="58">
        <v>41</v>
      </c>
      <c r="E359" s="88">
        <v>199.16</v>
      </c>
      <c r="F359" s="94">
        <v>199.16</v>
      </c>
      <c r="G359" s="88">
        <v>200</v>
      </c>
      <c r="H359" s="100">
        <v>200</v>
      </c>
      <c r="I359" s="100">
        <v>200</v>
      </c>
      <c r="J359" s="100">
        <v>200</v>
      </c>
      <c r="K359" s="100">
        <v>200</v>
      </c>
    </row>
    <row r="360" spans="1:11" ht="16.5" thickTop="1" thickBot="1" x14ac:dyDescent="0.3">
      <c r="A360" s="20"/>
      <c r="B360" s="71" t="s">
        <v>130</v>
      </c>
      <c r="C360" s="72" t="s">
        <v>179</v>
      </c>
      <c r="D360" s="58">
        <v>41</v>
      </c>
      <c r="E360" s="88">
        <v>0</v>
      </c>
      <c r="F360" s="88">
        <v>0</v>
      </c>
      <c r="G360" s="88">
        <v>100</v>
      </c>
      <c r="H360" s="100">
        <v>100</v>
      </c>
      <c r="I360" s="100">
        <v>100</v>
      </c>
      <c r="J360" s="100">
        <v>100</v>
      </c>
      <c r="K360" s="100">
        <v>100</v>
      </c>
    </row>
    <row r="361" spans="1:11" ht="16.5" thickTop="1" thickBot="1" x14ac:dyDescent="0.3">
      <c r="A361" s="44" t="s">
        <v>308</v>
      </c>
      <c r="B361" s="51"/>
      <c r="C361" s="196" t="s">
        <v>309</v>
      </c>
      <c r="D361" s="197"/>
      <c r="E361" s="85">
        <v>0</v>
      </c>
      <c r="F361" s="85">
        <v>0</v>
      </c>
      <c r="G361" s="85">
        <v>50</v>
      </c>
      <c r="H361" s="107">
        <v>50</v>
      </c>
      <c r="I361" s="107">
        <v>50</v>
      </c>
      <c r="J361" s="107">
        <v>50</v>
      </c>
      <c r="K361" s="107">
        <v>50</v>
      </c>
    </row>
    <row r="362" spans="1:11" ht="16.5" thickTop="1" thickBot="1" x14ac:dyDescent="0.3">
      <c r="A362" s="52"/>
      <c r="B362" s="52"/>
      <c r="C362" s="53" t="s">
        <v>136</v>
      </c>
      <c r="D362" s="52">
        <v>41</v>
      </c>
      <c r="E362" s="86">
        <v>0</v>
      </c>
      <c r="F362" s="86">
        <v>0</v>
      </c>
      <c r="G362" s="86">
        <v>50</v>
      </c>
      <c r="H362" s="108">
        <v>50</v>
      </c>
      <c r="I362" s="108">
        <v>50</v>
      </c>
      <c r="J362" s="108">
        <v>50</v>
      </c>
      <c r="K362" s="108">
        <v>50</v>
      </c>
    </row>
    <row r="363" spans="1:11" ht="16.5" thickTop="1" thickBot="1" x14ac:dyDescent="0.3">
      <c r="A363" s="20"/>
      <c r="B363" s="71" t="s">
        <v>107</v>
      </c>
      <c r="C363" s="72" t="s">
        <v>236</v>
      </c>
      <c r="D363" s="58">
        <v>41</v>
      </c>
      <c r="E363" s="88">
        <v>0</v>
      </c>
      <c r="F363" s="88">
        <v>0</v>
      </c>
      <c r="G363" s="88">
        <v>50</v>
      </c>
      <c r="H363" s="100">
        <v>50</v>
      </c>
      <c r="I363" s="100">
        <v>50</v>
      </c>
      <c r="J363" s="100">
        <v>50</v>
      </c>
      <c r="K363" s="100">
        <v>50</v>
      </c>
    </row>
    <row r="364" spans="1:11" ht="16.5" thickTop="1" thickBot="1" x14ac:dyDescent="0.3">
      <c r="A364" s="44" t="s">
        <v>310</v>
      </c>
      <c r="B364" s="51"/>
      <c r="C364" s="196" t="s">
        <v>311</v>
      </c>
      <c r="D364" s="197"/>
      <c r="E364" s="85">
        <v>0</v>
      </c>
      <c r="F364" s="85">
        <v>0</v>
      </c>
      <c r="G364" s="85">
        <v>200</v>
      </c>
      <c r="H364" s="107">
        <v>200</v>
      </c>
      <c r="I364" s="107">
        <v>200</v>
      </c>
      <c r="J364" s="107">
        <v>200</v>
      </c>
      <c r="K364" s="107">
        <v>200</v>
      </c>
    </row>
    <row r="365" spans="1:11" ht="16.5" thickTop="1" thickBot="1" x14ac:dyDescent="0.3">
      <c r="A365" s="52"/>
      <c r="B365" s="52"/>
      <c r="C365" s="53" t="s">
        <v>136</v>
      </c>
      <c r="D365" s="52">
        <v>41</v>
      </c>
      <c r="E365" s="86">
        <v>0</v>
      </c>
      <c r="F365" s="86">
        <v>0</v>
      </c>
      <c r="G365" s="86">
        <v>200</v>
      </c>
      <c r="H365" s="108">
        <v>200</v>
      </c>
      <c r="I365" s="108">
        <v>200</v>
      </c>
      <c r="J365" s="108">
        <v>200</v>
      </c>
      <c r="K365" s="108">
        <v>200</v>
      </c>
    </row>
    <row r="366" spans="1:11" ht="16.5" thickTop="1" thickBot="1" x14ac:dyDescent="0.3">
      <c r="A366" s="20"/>
      <c r="B366" s="71" t="s">
        <v>107</v>
      </c>
      <c r="C366" s="72" t="s">
        <v>236</v>
      </c>
      <c r="D366" s="58">
        <v>41</v>
      </c>
      <c r="E366" s="88">
        <v>0</v>
      </c>
      <c r="F366" s="88">
        <v>0</v>
      </c>
      <c r="G366" s="88">
        <v>200</v>
      </c>
      <c r="H366" s="100">
        <v>200</v>
      </c>
      <c r="I366" s="100">
        <v>200</v>
      </c>
      <c r="J366" s="100">
        <v>200</v>
      </c>
      <c r="K366" s="100">
        <v>200</v>
      </c>
    </row>
    <row r="367" spans="1:11" ht="16.5" thickTop="1" thickBot="1" x14ac:dyDescent="0.3">
      <c r="A367" s="44" t="s">
        <v>223</v>
      </c>
      <c r="B367" s="51"/>
      <c r="C367" s="196" t="s">
        <v>224</v>
      </c>
      <c r="D367" s="197"/>
      <c r="E367" s="85">
        <v>3048.17</v>
      </c>
      <c r="F367" s="85">
        <v>2992.65</v>
      </c>
      <c r="G367" s="85">
        <v>3095</v>
      </c>
      <c r="H367" s="107">
        <v>3095</v>
      </c>
      <c r="I367" s="107">
        <v>3180</v>
      </c>
      <c r="J367" s="107">
        <v>3180</v>
      </c>
      <c r="K367" s="107">
        <v>3180</v>
      </c>
    </row>
    <row r="368" spans="1:11" ht="16.5" thickTop="1" thickBot="1" x14ac:dyDescent="0.3">
      <c r="A368" s="52"/>
      <c r="B368" s="52"/>
      <c r="C368" s="53" t="s">
        <v>111</v>
      </c>
      <c r="D368" s="52">
        <v>41</v>
      </c>
      <c r="E368" s="86">
        <v>1927.51</v>
      </c>
      <c r="F368" s="86">
        <v>1894.38</v>
      </c>
      <c r="G368" s="86">
        <v>1900</v>
      </c>
      <c r="H368" s="108">
        <v>1900</v>
      </c>
      <c r="I368" s="108">
        <v>1900</v>
      </c>
      <c r="J368" s="108">
        <v>1900</v>
      </c>
      <c r="K368" s="108">
        <v>1900</v>
      </c>
    </row>
    <row r="369" spans="1:11" ht="16.5" thickTop="1" thickBot="1" x14ac:dyDescent="0.3">
      <c r="A369" s="20"/>
      <c r="B369" s="34" t="s">
        <v>107</v>
      </c>
      <c r="C369" s="19" t="s">
        <v>106</v>
      </c>
      <c r="D369" s="58">
        <v>41</v>
      </c>
      <c r="E369" s="88">
        <v>1927.51</v>
      </c>
      <c r="F369" s="94">
        <v>1894.38</v>
      </c>
      <c r="G369" s="88">
        <v>1900</v>
      </c>
      <c r="H369" s="100">
        <v>1900</v>
      </c>
      <c r="I369" s="100">
        <v>1900</v>
      </c>
      <c r="J369" s="100">
        <v>1900</v>
      </c>
      <c r="K369" s="100">
        <v>1900</v>
      </c>
    </row>
    <row r="370" spans="1:11" ht="16.5" thickTop="1" thickBot="1" x14ac:dyDescent="0.3">
      <c r="A370" s="52"/>
      <c r="B370" s="52"/>
      <c r="C370" s="53" t="s">
        <v>108</v>
      </c>
      <c r="D370" s="52">
        <v>41</v>
      </c>
      <c r="E370" s="86">
        <f>E371+E372+E373+E374+E375+E377+E376</f>
        <v>673.38</v>
      </c>
      <c r="F370" s="86">
        <f>F371+F372+F373+F374+F375+F376+F377</f>
        <v>651.56000000000006</v>
      </c>
      <c r="G370" s="86">
        <f>G371+G372+G373+G374+G375+G376+G377</f>
        <v>705</v>
      </c>
      <c r="H370" s="108">
        <f>H371+H372+H373+H374+H376+H375+H377</f>
        <v>705</v>
      </c>
      <c r="I370" s="108">
        <f>I371+I372+I373+I374+I375+I376+I377</f>
        <v>740</v>
      </c>
      <c r="J370" s="108">
        <f>J371+J372+J373+J374+J375+J376+J377</f>
        <v>740</v>
      </c>
      <c r="K370" s="108">
        <f>K371+K372+K373+K374+K375+K376+K377</f>
        <v>740</v>
      </c>
    </row>
    <row r="371" spans="1:11" ht="16.5" thickTop="1" thickBot="1" x14ac:dyDescent="0.3">
      <c r="A371" s="20"/>
      <c r="B371" s="34" t="s">
        <v>109</v>
      </c>
      <c r="C371" s="19" t="s">
        <v>112</v>
      </c>
      <c r="D371" s="58">
        <v>41</v>
      </c>
      <c r="E371" s="88">
        <v>192.73</v>
      </c>
      <c r="F371" s="88">
        <v>177.9</v>
      </c>
      <c r="G371" s="88">
        <v>200</v>
      </c>
      <c r="H371" s="100">
        <v>200</v>
      </c>
      <c r="I371" s="100">
        <v>200</v>
      </c>
      <c r="J371" s="100">
        <v>200</v>
      </c>
      <c r="K371" s="100">
        <v>200</v>
      </c>
    </row>
    <row r="372" spans="1:11" ht="16.5" thickTop="1" thickBot="1" x14ac:dyDescent="0.3">
      <c r="A372" s="20"/>
      <c r="B372" s="34" t="s">
        <v>110</v>
      </c>
      <c r="C372" s="19" t="s">
        <v>115</v>
      </c>
      <c r="D372" s="58">
        <v>41</v>
      </c>
      <c r="E372" s="88">
        <v>26.9</v>
      </c>
      <c r="F372" s="94">
        <v>26.53</v>
      </c>
      <c r="G372" s="88">
        <v>25</v>
      </c>
      <c r="H372" s="100">
        <v>25</v>
      </c>
      <c r="I372" s="100">
        <v>30</v>
      </c>
      <c r="J372" s="100">
        <v>30</v>
      </c>
      <c r="K372" s="100">
        <v>30</v>
      </c>
    </row>
    <row r="373" spans="1:11" ht="16.5" thickTop="1" thickBot="1" x14ac:dyDescent="0.3">
      <c r="A373" s="20"/>
      <c r="B373" s="34" t="s">
        <v>114</v>
      </c>
      <c r="C373" s="19" t="s">
        <v>117</v>
      </c>
      <c r="D373" s="58">
        <v>41</v>
      </c>
      <c r="E373" s="88">
        <v>269.83999999999997</v>
      </c>
      <c r="F373" s="94">
        <v>265.87</v>
      </c>
      <c r="G373" s="88">
        <v>250</v>
      </c>
      <c r="H373" s="100">
        <v>250</v>
      </c>
      <c r="I373" s="100">
        <v>250</v>
      </c>
      <c r="J373" s="100">
        <v>250</v>
      </c>
      <c r="K373" s="100">
        <v>250</v>
      </c>
    </row>
    <row r="374" spans="1:11" ht="16.5" thickTop="1" thickBot="1" x14ac:dyDescent="0.3">
      <c r="A374" s="20"/>
      <c r="B374" s="34" t="s">
        <v>116</v>
      </c>
      <c r="C374" s="19" t="s">
        <v>119</v>
      </c>
      <c r="D374" s="58">
        <v>41</v>
      </c>
      <c r="E374" s="88">
        <v>15.36</v>
      </c>
      <c r="F374" s="94">
        <v>15.16</v>
      </c>
      <c r="G374" s="88">
        <v>20</v>
      </c>
      <c r="H374" s="100">
        <v>20</v>
      </c>
      <c r="I374" s="100">
        <v>30</v>
      </c>
      <c r="J374" s="100">
        <v>30</v>
      </c>
      <c r="K374" s="100">
        <v>30</v>
      </c>
    </row>
    <row r="375" spans="1:11" ht="16.5" thickTop="1" thickBot="1" x14ac:dyDescent="0.3">
      <c r="A375" s="20"/>
      <c r="B375" s="34" t="s">
        <v>118</v>
      </c>
      <c r="C375" s="19" t="s">
        <v>121</v>
      </c>
      <c r="D375" s="58">
        <v>41</v>
      </c>
      <c r="E375" s="88">
        <v>57.8</v>
      </c>
      <c r="F375" s="94">
        <v>56.96</v>
      </c>
      <c r="G375" s="88">
        <v>80</v>
      </c>
      <c r="H375" s="100">
        <v>80</v>
      </c>
      <c r="I375" s="100">
        <v>100</v>
      </c>
      <c r="J375" s="100">
        <v>100</v>
      </c>
      <c r="K375" s="100">
        <v>100</v>
      </c>
    </row>
    <row r="376" spans="1:11" ht="16.5" thickTop="1" thickBot="1" x14ac:dyDescent="0.3">
      <c r="A376" s="20"/>
      <c r="B376" s="34" t="s">
        <v>120</v>
      </c>
      <c r="C376" s="19" t="s">
        <v>123</v>
      </c>
      <c r="D376" s="58">
        <v>41</v>
      </c>
      <c r="E376" s="88">
        <v>19.260000000000002</v>
      </c>
      <c r="F376" s="94">
        <v>18.98</v>
      </c>
      <c r="G376" s="88">
        <v>30</v>
      </c>
      <c r="H376" s="100">
        <v>30</v>
      </c>
      <c r="I376" s="100">
        <v>30</v>
      </c>
      <c r="J376" s="100">
        <v>30</v>
      </c>
      <c r="K376" s="100">
        <v>30</v>
      </c>
    </row>
    <row r="377" spans="1:11" ht="16.5" thickTop="1" thickBot="1" x14ac:dyDescent="0.3">
      <c r="A377" s="20"/>
      <c r="B377" s="34" t="s">
        <v>122</v>
      </c>
      <c r="C377" s="19" t="s">
        <v>125</v>
      </c>
      <c r="D377" s="58">
        <v>41</v>
      </c>
      <c r="E377" s="88">
        <v>91.49</v>
      </c>
      <c r="F377" s="94">
        <v>90.16</v>
      </c>
      <c r="G377" s="88">
        <v>100</v>
      </c>
      <c r="H377" s="100">
        <v>100</v>
      </c>
      <c r="I377" s="100">
        <v>100</v>
      </c>
      <c r="J377" s="100">
        <v>100</v>
      </c>
      <c r="K377" s="100">
        <v>100</v>
      </c>
    </row>
    <row r="378" spans="1:11" ht="16.5" thickTop="1" thickBot="1" x14ac:dyDescent="0.3">
      <c r="A378" s="52"/>
      <c r="B378" s="52"/>
      <c r="C378" s="53" t="s">
        <v>149</v>
      </c>
      <c r="D378" s="52">
        <v>41</v>
      </c>
      <c r="E378" s="86">
        <v>18.02</v>
      </c>
      <c r="F378" s="86">
        <v>19.510000000000002</v>
      </c>
      <c r="G378" s="86">
        <v>30</v>
      </c>
      <c r="H378" s="108">
        <v>30</v>
      </c>
      <c r="I378" s="108">
        <v>30</v>
      </c>
      <c r="J378" s="108">
        <v>30</v>
      </c>
      <c r="K378" s="108">
        <v>30</v>
      </c>
    </row>
    <row r="379" spans="1:11" ht="16.5" thickTop="1" thickBot="1" x14ac:dyDescent="0.3">
      <c r="A379" s="20"/>
      <c r="B379" s="34" t="s">
        <v>124</v>
      </c>
      <c r="C379" s="19" t="s">
        <v>164</v>
      </c>
      <c r="D379" s="58">
        <v>41</v>
      </c>
      <c r="E379" s="88">
        <v>18.02</v>
      </c>
      <c r="F379" s="94">
        <v>19.510000000000002</v>
      </c>
      <c r="G379" s="88">
        <v>30</v>
      </c>
      <c r="H379" s="100">
        <v>30</v>
      </c>
      <c r="I379" s="100">
        <v>30</v>
      </c>
      <c r="J379" s="100">
        <v>30</v>
      </c>
      <c r="K379" s="100">
        <v>30</v>
      </c>
    </row>
    <row r="380" spans="1:11" ht="16.5" thickTop="1" thickBot="1" x14ac:dyDescent="0.3">
      <c r="A380" s="52"/>
      <c r="B380" s="52"/>
      <c r="C380" s="53" t="s">
        <v>172</v>
      </c>
      <c r="D380" s="52">
        <v>41</v>
      </c>
      <c r="E380" s="86">
        <v>429.26</v>
      </c>
      <c r="F380" s="86">
        <v>427.2</v>
      </c>
      <c r="G380" s="86">
        <v>450</v>
      </c>
      <c r="H380" s="108">
        <v>450</v>
      </c>
      <c r="I380" s="108">
        <v>500</v>
      </c>
      <c r="J380" s="108">
        <v>500</v>
      </c>
      <c r="K380" s="108">
        <v>500</v>
      </c>
    </row>
    <row r="381" spans="1:11" s="5" customFormat="1" ht="16.5" thickTop="1" thickBot="1" x14ac:dyDescent="0.3">
      <c r="A381" s="15"/>
      <c r="B381" s="34" t="s">
        <v>127</v>
      </c>
      <c r="C381" s="14" t="s">
        <v>173</v>
      </c>
      <c r="D381" s="34">
        <v>41</v>
      </c>
      <c r="E381" s="89">
        <v>429.26</v>
      </c>
      <c r="F381" s="89">
        <v>427.2</v>
      </c>
      <c r="G381" s="89">
        <v>450</v>
      </c>
      <c r="H381" s="109">
        <v>450</v>
      </c>
      <c r="I381" s="109">
        <v>500</v>
      </c>
      <c r="J381" s="109">
        <v>500</v>
      </c>
      <c r="K381" s="109">
        <v>500</v>
      </c>
    </row>
    <row r="382" spans="1:11" ht="16.5" thickTop="1" thickBot="1" x14ac:dyDescent="0.3">
      <c r="A382" s="20"/>
      <c r="B382" s="34"/>
      <c r="C382" s="19" t="s">
        <v>269</v>
      </c>
      <c r="D382" s="58">
        <v>41</v>
      </c>
      <c r="E382" s="88">
        <v>429.26</v>
      </c>
      <c r="F382" s="88">
        <v>427.2</v>
      </c>
      <c r="G382" s="88">
        <v>450</v>
      </c>
      <c r="H382" s="100">
        <v>450</v>
      </c>
      <c r="I382" s="100">
        <v>500</v>
      </c>
      <c r="J382" s="100">
        <v>500</v>
      </c>
      <c r="K382" s="100">
        <v>500</v>
      </c>
    </row>
    <row r="383" spans="1:11" ht="16.5" thickTop="1" thickBot="1" x14ac:dyDescent="0.3">
      <c r="A383" s="52"/>
      <c r="B383" s="52"/>
      <c r="C383" s="53" t="s">
        <v>176</v>
      </c>
      <c r="D383" s="52">
        <v>41</v>
      </c>
      <c r="E383" s="86">
        <v>0</v>
      </c>
      <c r="F383" s="86">
        <v>0</v>
      </c>
      <c r="G383" s="86">
        <v>10</v>
      </c>
      <c r="H383" s="108">
        <v>10</v>
      </c>
      <c r="I383" s="108">
        <v>10</v>
      </c>
      <c r="J383" s="108">
        <v>10</v>
      </c>
      <c r="K383" s="108">
        <v>10</v>
      </c>
    </row>
    <row r="384" spans="1:11" ht="16.5" thickTop="1" thickBot="1" x14ac:dyDescent="0.3">
      <c r="A384" s="20"/>
      <c r="B384" s="34" t="s">
        <v>130</v>
      </c>
      <c r="C384" s="19" t="s">
        <v>296</v>
      </c>
      <c r="D384" s="58">
        <v>41</v>
      </c>
      <c r="E384" s="88">
        <v>0</v>
      </c>
      <c r="F384" s="88">
        <v>0</v>
      </c>
      <c r="G384" s="88">
        <v>10</v>
      </c>
      <c r="H384" s="100">
        <v>10</v>
      </c>
      <c r="I384" s="100">
        <v>10</v>
      </c>
      <c r="J384" s="100">
        <v>10</v>
      </c>
      <c r="K384" s="100">
        <v>10</v>
      </c>
    </row>
    <row r="385" spans="1:11" ht="16.5" thickTop="1" thickBot="1" x14ac:dyDescent="0.3">
      <c r="A385" s="20"/>
      <c r="B385" s="34"/>
      <c r="C385" s="19"/>
      <c r="D385" s="58"/>
      <c r="E385" s="88"/>
      <c r="F385" s="88"/>
      <c r="G385" s="88"/>
      <c r="H385" s="100"/>
      <c r="I385" s="100"/>
      <c r="J385" s="100"/>
      <c r="K385" s="100"/>
    </row>
    <row r="386" spans="1:11" ht="16.5" thickTop="1" thickBot="1" x14ac:dyDescent="0.3">
      <c r="A386" s="20"/>
      <c r="B386" s="34"/>
      <c r="C386" s="19"/>
      <c r="D386" s="58"/>
      <c r="E386" s="88"/>
      <c r="F386" s="88"/>
      <c r="G386" s="88"/>
      <c r="H386" s="100"/>
      <c r="I386" s="100"/>
      <c r="J386" s="100"/>
      <c r="K386" s="100"/>
    </row>
    <row r="387" spans="1:11" ht="15.75" thickTop="1" x14ac:dyDescent="0.25"/>
  </sheetData>
  <mergeCells count="24">
    <mergeCell ref="C335:D335"/>
    <mergeCell ref="C341:D341"/>
    <mergeCell ref="C361:D361"/>
    <mergeCell ref="C364:D364"/>
    <mergeCell ref="C367:D367"/>
    <mergeCell ref="C250:D250"/>
    <mergeCell ref="C270:D270"/>
    <mergeCell ref="C275:D275"/>
    <mergeCell ref="C283:D283"/>
    <mergeCell ref="C303:D303"/>
    <mergeCell ref="C198:D198"/>
    <mergeCell ref="C223:D223"/>
    <mergeCell ref="C227:D227"/>
    <mergeCell ref="C234:D234"/>
    <mergeCell ref="C247:D247"/>
    <mergeCell ref="C6:D6"/>
    <mergeCell ref="C106:D106"/>
    <mergeCell ref="C112:D112"/>
    <mergeCell ref="C136:D136"/>
    <mergeCell ref="C146:D146"/>
    <mergeCell ref="C161:D161"/>
    <mergeCell ref="C164:D164"/>
    <mergeCell ref="C176:D176"/>
    <mergeCell ref="C183:D18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22" sqref="D22"/>
    </sheetView>
  </sheetViews>
  <sheetFormatPr defaultRowHeight="15" x14ac:dyDescent="0.25"/>
  <cols>
    <col min="1" max="1" width="51.42578125" customWidth="1"/>
    <col min="2" max="2" width="9.140625" style="5"/>
    <col min="3" max="3" width="11.85546875" style="124" customWidth="1"/>
    <col min="4" max="4" width="14" customWidth="1"/>
    <col min="5" max="5" width="14.28515625" customWidth="1"/>
    <col min="6" max="6" width="11.7109375" customWidth="1"/>
    <col min="7" max="7" width="11.140625" customWidth="1"/>
    <col min="8" max="8" width="10.5703125" customWidth="1"/>
    <col min="9" max="9" width="12" customWidth="1"/>
  </cols>
  <sheetData>
    <row r="1" spans="1:9" ht="31.5" x14ac:dyDescent="0.5">
      <c r="B1" s="128" t="s">
        <v>385</v>
      </c>
    </row>
    <row r="4" spans="1:9" ht="15.75" thickBot="1" x14ac:dyDescent="0.3"/>
    <row r="5" spans="1:9" ht="45" thickTop="1" thickBot="1" x14ac:dyDescent="0.3">
      <c r="A5" s="38" t="s">
        <v>0</v>
      </c>
      <c r="B5" s="38" t="s">
        <v>1</v>
      </c>
      <c r="C5" s="39" t="s">
        <v>2</v>
      </c>
      <c r="D5" s="39" t="s">
        <v>99</v>
      </c>
      <c r="E5" s="39" t="s">
        <v>100</v>
      </c>
      <c r="F5" s="39" t="s">
        <v>101</v>
      </c>
      <c r="G5" s="39" t="s">
        <v>3</v>
      </c>
      <c r="H5" s="39" t="s">
        <v>4</v>
      </c>
      <c r="I5" s="39" t="s">
        <v>102</v>
      </c>
    </row>
    <row r="6" spans="1:9" s="5" customFormat="1" ht="16.5" thickTop="1" thickBot="1" x14ac:dyDescent="0.3">
      <c r="A6" s="41" t="s">
        <v>344</v>
      </c>
      <c r="B6" s="42"/>
      <c r="C6" s="107">
        <v>0</v>
      </c>
      <c r="D6" s="43">
        <v>5000</v>
      </c>
      <c r="E6" s="43">
        <v>5000</v>
      </c>
      <c r="F6" s="43">
        <v>12500</v>
      </c>
      <c r="G6" s="43">
        <v>19000</v>
      </c>
      <c r="H6" s="43">
        <v>10000</v>
      </c>
      <c r="I6" s="43">
        <v>10000</v>
      </c>
    </row>
    <row r="7" spans="1:9" s="5" customFormat="1" ht="16.5" thickTop="1" thickBot="1" x14ac:dyDescent="0.3">
      <c r="A7" s="17" t="s">
        <v>345</v>
      </c>
      <c r="B7" s="12"/>
      <c r="C7" s="125">
        <v>0</v>
      </c>
      <c r="D7" s="13">
        <v>5000</v>
      </c>
      <c r="E7" s="13">
        <v>5000</v>
      </c>
      <c r="F7" s="13">
        <v>12500</v>
      </c>
      <c r="G7" s="13">
        <v>19000</v>
      </c>
      <c r="H7" s="13">
        <v>10000</v>
      </c>
      <c r="I7" s="13">
        <v>10000</v>
      </c>
    </row>
    <row r="8" spans="1:9" ht="16.5" thickTop="1" thickBot="1" x14ac:dyDescent="0.3">
      <c r="A8" s="19" t="s">
        <v>346</v>
      </c>
      <c r="B8" s="15">
        <v>111</v>
      </c>
      <c r="C8" s="100">
        <v>0</v>
      </c>
      <c r="D8" s="16">
        <v>5000</v>
      </c>
      <c r="E8" s="16">
        <v>5000</v>
      </c>
      <c r="F8" s="16">
        <v>125000</v>
      </c>
      <c r="G8" s="16">
        <v>10000</v>
      </c>
      <c r="H8" s="16">
        <v>10000</v>
      </c>
      <c r="I8" s="16">
        <v>10000</v>
      </c>
    </row>
    <row r="9" spans="1:9" ht="16.5" thickTop="1" thickBot="1" x14ac:dyDescent="0.3">
      <c r="A9" s="19" t="s">
        <v>355</v>
      </c>
      <c r="B9" s="15" t="s">
        <v>89</v>
      </c>
      <c r="C9" s="100">
        <v>0</v>
      </c>
      <c r="D9" s="16">
        <v>0</v>
      </c>
      <c r="E9" s="16">
        <v>0</v>
      </c>
      <c r="F9" s="16">
        <v>0</v>
      </c>
      <c r="G9" s="16">
        <v>9000</v>
      </c>
      <c r="H9" s="16">
        <v>0</v>
      </c>
      <c r="I9" s="16">
        <v>0</v>
      </c>
    </row>
    <row r="10" spans="1:9" s="5" customFormat="1" ht="16.5" thickTop="1" thickBot="1" x14ac:dyDescent="0.3">
      <c r="A10" s="41" t="s">
        <v>347</v>
      </c>
      <c r="B10" s="42"/>
      <c r="C10" s="107">
        <v>0</v>
      </c>
      <c r="D10" s="43">
        <v>0</v>
      </c>
      <c r="E10" s="43">
        <v>90267.6</v>
      </c>
      <c r="F10" s="43">
        <v>84267.6</v>
      </c>
      <c r="G10" s="43">
        <v>61000</v>
      </c>
      <c r="H10" s="43">
        <v>56000</v>
      </c>
      <c r="I10" s="43">
        <v>56000</v>
      </c>
    </row>
    <row r="11" spans="1:9" s="5" customFormat="1" ht="16.5" thickTop="1" thickBot="1" x14ac:dyDescent="0.3">
      <c r="A11" s="11" t="s">
        <v>348</v>
      </c>
      <c r="B11" s="12"/>
      <c r="C11" s="125">
        <v>0</v>
      </c>
      <c r="D11" s="13">
        <v>0</v>
      </c>
      <c r="E11" s="13">
        <v>3767.6</v>
      </c>
      <c r="F11" s="13">
        <v>3767.6</v>
      </c>
      <c r="G11" s="13">
        <v>0</v>
      </c>
      <c r="H11" s="13">
        <v>0</v>
      </c>
      <c r="I11" s="13">
        <v>0</v>
      </c>
    </row>
    <row r="12" spans="1:9" ht="16.5" thickTop="1" thickBot="1" x14ac:dyDescent="0.3">
      <c r="A12" s="19" t="s">
        <v>349</v>
      </c>
      <c r="B12" s="15" t="s">
        <v>339</v>
      </c>
      <c r="C12" s="100">
        <v>0</v>
      </c>
      <c r="D12" s="16">
        <v>0</v>
      </c>
      <c r="E12" s="16">
        <v>3767.6</v>
      </c>
      <c r="F12" s="16">
        <v>3767.6</v>
      </c>
      <c r="G12" s="16">
        <v>0</v>
      </c>
      <c r="H12" s="16">
        <v>0</v>
      </c>
      <c r="I12" s="16">
        <v>0</v>
      </c>
    </row>
    <row r="13" spans="1:9" s="5" customFormat="1" ht="16.5" thickTop="1" thickBot="1" x14ac:dyDescent="0.3">
      <c r="A13" s="11" t="s">
        <v>350</v>
      </c>
      <c r="B13" s="12"/>
      <c r="C13" s="125">
        <v>0</v>
      </c>
      <c r="D13" s="13">
        <v>0</v>
      </c>
      <c r="E13" s="13">
        <v>86500</v>
      </c>
      <c r="F13" s="13">
        <v>80500</v>
      </c>
      <c r="G13" s="13">
        <v>61000</v>
      </c>
      <c r="H13" s="13">
        <v>56000</v>
      </c>
      <c r="I13" s="13">
        <v>56000</v>
      </c>
    </row>
    <row r="14" spans="1:9" ht="16.5" thickTop="1" thickBot="1" x14ac:dyDescent="0.3">
      <c r="A14" s="19" t="s">
        <v>351</v>
      </c>
      <c r="B14" s="15">
        <v>46</v>
      </c>
      <c r="C14" s="100">
        <v>0</v>
      </c>
      <c r="D14" s="18">
        <v>0</v>
      </c>
      <c r="E14" s="16">
        <v>86500</v>
      </c>
      <c r="F14" s="16">
        <v>80500</v>
      </c>
      <c r="G14" s="16">
        <v>61000</v>
      </c>
      <c r="H14" s="16">
        <v>56000</v>
      </c>
      <c r="I14" s="16">
        <v>56000</v>
      </c>
    </row>
    <row r="15" spans="1:9" ht="16.5" thickTop="1" thickBot="1" x14ac:dyDescent="0.3">
      <c r="A15" s="19"/>
      <c r="B15" s="15"/>
      <c r="C15" s="100"/>
      <c r="D15" s="18"/>
      <c r="E15" s="16"/>
      <c r="F15" s="16"/>
      <c r="G15" s="16"/>
      <c r="H15" s="16"/>
      <c r="I15" s="16"/>
    </row>
    <row r="16" spans="1:9" ht="16.5" thickTop="1" thickBot="1" x14ac:dyDescent="0.3">
      <c r="A16" s="14"/>
      <c r="B16" s="15"/>
      <c r="C16" s="109"/>
      <c r="D16" s="18"/>
      <c r="E16" s="18"/>
      <c r="F16" s="18"/>
      <c r="G16" s="18"/>
      <c r="H16" s="18"/>
      <c r="I16" s="18"/>
    </row>
    <row r="17" spans="4:4" ht="15.75" thickTop="1" x14ac:dyDescent="0.25">
      <c r="D17" s="5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/>
  </sheetViews>
  <sheetFormatPr defaultRowHeight="15" x14ac:dyDescent="0.25"/>
  <cols>
    <col min="1" max="1" width="21.85546875" customWidth="1"/>
    <col min="2" max="2" width="8.5703125" customWidth="1"/>
    <col min="3" max="3" width="57.42578125" customWidth="1"/>
    <col min="4" max="4" width="11.85546875" style="5" customWidth="1"/>
    <col min="5" max="5" width="12.5703125" customWidth="1"/>
    <col min="6" max="6" width="12.7109375" customWidth="1"/>
    <col min="7" max="7" width="12.85546875" customWidth="1"/>
    <col min="8" max="8" width="13.28515625" customWidth="1"/>
    <col min="9" max="9" width="13" customWidth="1"/>
    <col min="10" max="10" width="10.7109375" customWidth="1"/>
    <col min="11" max="11" width="12.85546875" customWidth="1"/>
  </cols>
  <sheetData>
    <row r="1" spans="1:11" ht="27.75" x14ac:dyDescent="0.4">
      <c r="A1" s="1" t="s">
        <v>386</v>
      </c>
      <c r="B1" s="2"/>
      <c r="C1" s="3"/>
      <c r="D1" s="4"/>
      <c r="E1" s="5"/>
      <c r="F1" s="6"/>
    </row>
    <row r="2" spans="1:11" ht="15.75" thickBot="1" x14ac:dyDescent="0.3"/>
    <row r="3" spans="1:11" ht="45" thickTop="1" thickBot="1" x14ac:dyDescent="0.3">
      <c r="A3" s="38" t="s">
        <v>103</v>
      </c>
      <c r="B3" s="38"/>
      <c r="C3" s="38" t="s">
        <v>104</v>
      </c>
      <c r="D3" s="38" t="s">
        <v>1</v>
      </c>
      <c r="E3" s="39" t="s">
        <v>2</v>
      </c>
      <c r="F3" s="39" t="s">
        <v>99</v>
      </c>
      <c r="G3" s="39" t="s">
        <v>100</v>
      </c>
      <c r="H3" s="39" t="s">
        <v>101</v>
      </c>
      <c r="I3" s="39" t="s">
        <v>3</v>
      </c>
      <c r="J3" s="39" t="s">
        <v>4</v>
      </c>
      <c r="K3" s="39" t="s">
        <v>102</v>
      </c>
    </row>
    <row r="4" spans="1:11" ht="16.5" thickTop="1" thickBot="1" x14ac:dyDescent="0.3">
      <c r="A4" s="59"/>
      <c r="B4" s="60"/>
      <c r="C4" s="60" t="s">
        <v>325</v>
      </c>
      <c r="D4" s="61"/>
      <c r="E4" s="83">
        <f>E10+E23</f>
        <v>9784.7000000000007</v>
      </c>
      <c r="F4" s="102">
        <f>F10+F32</f>
        <v>7666.5499999999993</v>
      </c>
      <c r="G4" s="102">
        <f>G5+G10+G20+G23+G26+G29+G32</f>
        <v>100615.6</v>
      </c>
      <c r="H4" s="114">
        <f>H5+H10+H20+H23+H26+H29+H32</f>
        <v>108767.6</v>
      </c>
      <c r="I4" s="114">
        <f>I5+I10+I20+I23+I26+I29+I32+I37</f>
        <v>91000</v>
      </c>
      <c r="J4" s="114">
        <f>J5+J10+J20+J23+J26+J29+J32</f>
        <v>77000</v>
      </c>
      <c r="K4" s="114">
        <f>K5+K10+K20+K23+K26+K29+K32</f>
        <v>77000</v>
      </c>
    </row>
    <row r="5" spans="1:11" ht="16.5" thickTop="1" thickBot="1" x14ac:dyDescent="0.3">
      <c r="A5" s="44" t="s">
        <v>331</v>
      </c>
      <c r="B5" s="51"/>
      <c r="C5" s="196" t="s">
        <v>259</v>
      </c>
      <c r="D5" s="197"/>
      <c r="E5" s="85">
        <v>0</v>
      </c>
      <c r="F5" s="85">
        <v>0</v>
      </c>
      <c r="G5" s="85">
        <v>13500</v>
      </c>
      <c r="H5" s="107">
        <v>13500</v>
      </c>
      <c r="I5" s="107">
        <v>13000</v>
      </c>
      <c r="J5" s="107">
        <v>13000</v>
      </c>
      <c r="K5" s="107">
        <v>13000</v>
      </c>
    </row>
    <row r="6" spans="1:11" ht="16.5" thickTop="1" thickBot="1" x14ac:dyDescent="0.3">
      <c r="A6" s="52"/>
      <c r="B6" s="52"/>
      <c r="C6" s="53" t="s">
        <v>332</v>
      </c>
      <c r="D6" s="52"/>
      <c r="E6" s="86">
        <v>0</v>
      </c>
      <c r="F6" s="86">
        <v>0</v>
      </c>
      <c r="G6" s="86">
        <v>10000</v>
      </c>
      <c r="H6" s="108">
        <v>10000</v>
      </c>
      <c r="I6" s="108">
        <v>10000</v>
      </c>
      <c r="J6" s="108">
        <v>10000</v>
      </c>
      <c r="K6" s="108">
        <v>10000</v>
      </c>
    </row>
    <row r="7" spans="1:11" s="63" customFormat="1" ht="16.5" thickTop="1" thickBot="1" x14ac:dyDescent="0.3">
      <c r="A7" s="62"/>
      <c r="B7" s="77" t="s">
        <v>107</v>
      </c>
      <c r="C7" s="81" t="s">
        <v>333</v>
      </c>
      <c r="D7" s="62">
        <v>46</v>
      </c>
      <c r="E7" s="121">
        <v>0</v>
      </c>
      <c r="F7" s="122">
        <v>0</v>
      </c>
      <c r="G7" s="122">
        <v>10000</v>
      </c>
      <c r="H7" s="123">
        <v>10000</v>
      </c>
      <c r="I7" s="123">
        <v>10000</v>
      </c>
      <c r="J7" s="123">
        <v>10000</v>
      </c>
      <c r="K7" s="123">
        <v>10000</v>
      </c>
    </row>
    <row r="8" spans="1:11" ht="16.5" thickTop="1" thickBot="1" x14ac:dyDescent="0.3">
      <c r="A8" s="52"/>
      <c r="B8" s="52"/>
      <c r="C8" s="53" t="s">
        <v>334</v>
      </c>
      <c r="D8" s="52"/>
      <c r="E8" s="86">
        <v>0</v>
      </c>
      <c r="F8" s="86">
        <v>0</v>
      </c>
      <c r="G8" s="86">
        <v>3500</v>
      </c>
      <c r="H8" s="108">
        <v>3500</v>
      </c>
      <c r="I8" s="108">
        <v>3000</v>
      </c>
      <c r="J8" s="108">
        <v>3000</v>
      </c>
      <c r="K8" s="108">
        <v>3000</v>
      </c>
    </row>
    <row r="9" spans="1:11" s="63" customFormat="1" ht="16.5" thickTop="1" thickBot="1" x14ac:dyDescent="0.3">
      <c r="A9" s="62"/>
      <c r="B9" s="77" t="s">
        <v>107</v>
      </c>
      <c r="C9" s="81" t="s">
        <v>335</v>
      </c>
      <c r="D9" s="62">
        <v>46</v>
      </c>
      <c r="E9" s="121">
        <v>0</v>
      </c>
      <c r="F9" s="122">
        <v>0</v>
      </c>
      <c r="G9" s="122">
        <v>3500</v>
      </c>
      <c r="H9" s="123">
        <v>3500</v>
      </c>
      <c r="I9" s="123">
        <v>3000</v>
      </c>
      <c r="J9" s="123">
        <v>3000</v>
      </c>
      <c r="K9" s="123">
        <v>3000</v>
      </c>
    </row>
    <row r="10" spans="1:11" ht="16.5" thickTop="1" thickBot="1" x14ac:dyDescent="0.3">
      <c r="A10" s="44" t="s">
        <v>194</v>
      </c>
      <c r="B10" s="51"/>
      <c r="C10" s="196" t="s">
        <v>195</v>
      </c>
      <c r="D10" s="197"/>
      <c r="E10" s="85">
        <v>5154</v>
      </c>
      <c r="F10" s="85">
        <v>1232.4000000000001</v>
      </c>
      <c r="G10" s="85">
        <v>33115.599999999999</v>
      </c>
      <c r="H10" s="107">
        <v>50267.6</v>
      </c>
      <c r="I10" s="107">
        <v>38000</v>
      </c>
      <c r="J10" s="107">
        <v>40000</v>
      </c>
      <c r="K10" s="107">
        <v>40000</v>
      </c>
    </row>
    <row r="11" spans="1:11" ht="16.5" thickTop="1" thickBot="1" x14ac:dyDescent="0.3">
      <c r="A11" s="52"/>
      <c r="B11" s="52"/>
      <c r="C11" s="53" t="s">
        <v>336</v>
      </c>
      <c r="D11" s="52"/>
      <c r="E11" s="86">
        <v>0</v>
      </c>
      <c r="F11" s="86">
        <v>0</v>
      </c>
      <c r="G11" s="86">
        <v>3000</v>
      </c>
      <c r="H11" s="108">
        <v>3000</v>
      </c>
      <c r="I11" s="108">
        <v>3000</v>
      </c>
      <c r="J11" s="108">
        <v>3000</v>
      </c>
      <c r="K11" s="108">
        <v>3000</v>
      </c>
    </row>
    <row r="12" spans="1:11" s="63" customFormat="1" ht="16.5" thickTop="1" thickBot="1" x14ac:dyDescent="0.3">
      <c r="A12" s="62"/>
      <c r="B12" s="77"/>
      <c r="C12" s="81" t="s">
        <v>337</v>
      </c>
      <c r="D12" s="62">
        <v>46</v>
      </c>
      <c r="E12" s="90">
        <v>0</v>
      </c>
      <c r="F12" s="90">
        <v>0</v>
      </c>
      <c r="G12" s="90">
        <v>3000</v>
      </c>
      <c r="H12" s="110">
        <v>3000</v>
      </c>
      <c r="I12" s="110">
        <v>3000</v>
      </c>
      <c r="J12" s="110">
        <v>3000</v>
      </c>
      <c r="K12" s="110">
        <v>3000</v>
      </c>
    </row>
    <row r="13" spans="1:11" ht="16.5" thickTop="1" thickBot="1" x14ac:dyDescent="0.3">
      <c r="A13" s="52"/>
      <c r="B13" s="52"/>
      <c r="C13" s="53" t="s">
        <v>326</v>
      </c>
      <c r="D13" s="52"/>
      <c r="E13" s="86">
        <v>5154</v>
      </c>
      <c r="F13" s="86">
        <v>1232.4000000000001</v>
      </c>
      <c r="G13" s="86">
        <f>G14+G16+G17+G18</f>
        <v>30115.599999999999</v>
      </c>
      <c r="H13" s="108">
        <f>H14+H16+H17+H18</f>
        <v>47267.6</v>
      </c>
      <c r="I13" s="108">
        <f>I14+I18+I19</f>
        <v>35000</v>
      </c>
      <c r="J13" s="108">
        <v>37000</v>
      </c>
      <c r="K13" s="108">
        <v>37000</v>
      </c>
    </row>
    <row r="14" spans="1:11" ht="16.5" thickTop="1" thickBot="1" x14ac:dyDescent="0.3">
      <c r="A14" s="45"/>
      <c r="B14" s="45" t="s">
        <v>107</v>
      </c>
      <c r="C14" s="49" t="s">
        <v>327</v>
      </c>
      <c r="D14" s="45">
        <v>41</v>
      </c>
      <c r="E14" s="87">
        <v>5154</v>
      </c>
      <c r="F14" s="87">
        <v>0</v>
      </c>
      <c r="G14" s="87">
        <v>5348</v>
      </c>
      <c r="H14" s="104">
        <v>6000</v>
      </c>
      <c r="I14" s="104">
        <v>5000</v>
      </c>
      <c r="J14" s="104">
        <v>7000</v>
      </c>
      <c r="K14" s="104">
        <v>7000</v>
      </c>
    </row>
    <row r="15" spans="1:11" ht="16.5" thickTop="1" thickBot="1" x14ac:dyDescent="0.3">
      <c r="A15" s="45"/>
      <c r="B15" s="67" t="s">
        <v>109</v>
      </c>
      <c r="C15" s="68" t="s">
        <v>329</v>
      </c>
      <c r="D15" s="45">
        <v>111</v>
      </c>
      <c r="E15" s="87">
        <v>0</v>
      </c>
      <c r="F15" s="87">
        <v>1232.4000000000001</v>
      </c>
      <c r="G15" s="87">
        <v>0</v>
      </c>
      <c r="H15" s="104">
        <v>0</v>
      </c>
      <c r="I15" s="104">
        <v>0</v>
      </c>
      <c r="J15" s="104">
        <v>0</v>
      </c>
      <c r="K15" s="104">
        <v>0</v>
      </c>
    </row>
    <row r="16" spans="1:11" ht="16.5" thickTop="1" thickBot="1" x14ac:dyDescent="0.3">
      <c r="A16" s="45"/>
      <c r="B16" s="67" t="s">
        <v>110</v>
      </c>
      <c r="C16" s="68" t="s">
        <v>338</v>
      </c>
      <c r="D16" s="45">
        <v>111</v>
      </c>
      <c r="E16" s="87">
        <v>0</v>
      </c>
      <c r="F16" s="87">
        <v>0</v>
      </c>
      <c r="G16" s="87">
        <v>5000</v>
      </c>
      <c r="H16" s="104">
        <v>12500</v>
      </c>
      <c r="I16" s="104">
        <v>0</v>
      </c>
      <c r="J16" s="104">
        <v>0</v>
      </c>
      <c r="K16" s="104">
        <v>0</v>
      </c>
    </row>
    <row r="17" spans="1:11" ht="16.5" thickTop="1" thickBot="1" x14ac:dyDescent="0.3">
      <c r="A17" s="45"/>
      <c r="B17" s="67" t="s">
        <v>114</v>
      </c>
      <c r="C17" s="68" t="s">
        <v>338</v>
      </c>
      <c r="D17" s="45" t="s">
        <v>339</v>
      </c>
      <c r="E17" s="87">
        <v>0</v>
      </c>
      <c r="F17" s="87">
        <v>0</v>
      </c>
      <c r="G17" s="87">
        <v>3767.6</v>
      </c>
      <c r="H17" s="104">
        <v>3767.6</v>
      </c>
      <c r="I17" s="104">
        <v>0</v>
      </c>
      <c r="J17" s="104">
        <v>0</v>
      </c>
      <c r="K17" s="104">
        <v>0</v>
      </c>
    </row>
    <row r="18" spans="1:11" ht="16.5" thickTop="1" thickBot="1" x14ac:dyDescent="0.3">
      <c r="A18" s="45"/>
      <c r="B18" s="45" t="s">
        <v>116</v>
      </c>
      <c r="C18" s="49" t="s">
        <v>327</v>
      </c>
      <c r="D18" s="45">
        <v>46</v>
      </c>
      <c r="E18" s="87">
        <v>0</v>
      </c>
      <c r="F18" s="87">
        <v>0</v>
      </c>
      <c r="G18" s="87">
        <v>16000</v>
      </c>
      <c r="H18" s="104">
        <v>25000</v>
      </c>
      <c r="I18" s="104">
        <v>20000</v>
      </c>
      <c r="J18" s="104">
        <v>20000</v>
      </c>
      <c r="K18" s="104">
        <v>20000</v>
      </c>
    </row>
    <row r="19" spans="1:11" ht="16.5" thickTop="1" thickBot="1" x14ac:dyDescent="0.3">
      <c r="A19" s="45"/>
      <c r="B19" s="67" t="s">
        <v>118</v>
      </c>
      <c r="C19" s="68" t="s">
        <v>354</v>
      </c>
      <c r="D19" s="45">
        <v>111</v>
      </c>
      <c r="E19" s="87">
        <v>0</v>
      </c>
      <c r="F19" s="87">
        <v>0</v>
      </c>
      <c r="G19" s="87">
        <v>0</v>
      </c>
      <c r="H19" s="104">
        <v>0</v>
      </c>
      <c r="I19" s="104">
        <v>10000</v>
      </c>
      <c r="J19" s="104">
        <v>10000</v>
      </c>
      <c r="K19" s="104">
        <v>10000</v>
      </c>
    </row>
    <row r="20" spans="1:11" ht="16.5" thickTop="1" thickBot="1" x14ac:dyDescent="0.3">
      <c r="A20" s="44" t="s">
        <v>201</v>
      </c>
      <c r="B20" s="51"/>
      <c r="C20" s="196" t="s">
        <v>202</v>
      </c>
      <c r="D20" s="197"/>
      <c r="E20" s="85">
        <v>0</v>
      </c>
      <c r="F20" s="85">
        <v>0</v>
      </c>
      <c r="G20" s="85">
        <v>10000</v>
      </c>
      <c r="H20" s="107">
        <v>10000</v>
      </c>
      <c r="I20" s="107">
        <v>10000</v>
      </c>
      <c r="J20" s="107">
        <v>10000</v>
      </c>
      <c r="K20" s="107">
        <v>10000</v>
      </c>
    </row>
    <row r="21" spans="1:11" ht="16.5" thickTop="1" thickBot="1" x14ac:dyDescent="0.3">
      <c r="A21" s="52"/>
      <c r="B21" s="52"/>
      <c r="C21" s="53" t="s">
        <v>340</v>
      </c>
      <c r="D21" s="52"/>
      <c r="E21" s="86">
        <v>0</v>
      </c>
      <c r="F21" s="86">
        <v>0</v>
      </c>
      <c r="G21" s="86">
        <v>10000</v>
      </c>
      <c r="H21" s="108">
        <v>10000</v>
      </c>
      <c r="I21" s="108">
        <v>10000</v>
      </c>
      <c r="J21" s="108">
        <v>10000</v>
      </c>
      <c r="K21" s="108">
        <v>10000</v>
      </c>
    </row>
    <row r="22" spans="1:11" s="63" customFormat="1" ht="16.5" thickTop="1" thickBot="1" x14ac:dyDescent="0.3">
      <c r="A22" s="62"/>
      <c r="B22" s="77" t="s">
        <v>107</v>
      </c>
      <c r="C22" s="81" t="s">
        <v>341</v>
      </c>
      <c r="D22" s="62">
        <v>46</v>
      </c>
      <c r="E22" s="90">
        <v>0</v>
      </c>
      <c r="F22" s="90">
        <v>0</v>
      </c>
      <c r="G22" s="90">
        <v>10000</v>
      </c>
      <c r="H22" s="110">
        <v>10000</v>
      </c>
      <c r="I22" s="110">
        <v>10000</v>
      </c>
      <c r="J22" s="110">
        <v>10000</v>
      </c>
      <c r="K22" s="110">
        <v>10000</v>
      </c>
    </row>
    <row r="23" spans="1:11" ht="16.5" thickTop="1" thickBot="1" x14ac:dyDescent="0.3">
      <c r="A23" s="44" t="s">
        <v>204</v>
      </c>
      <c r="B23" s="51"/>
      <c r="C23" s="196" t="s">
        <v>205</v>
      </c>
      <c r="D23" s="197"/>
      <c r="E23" s="85">
        <v>4630.7</v>
      </c>
      <c r="F23" s="85">
        <v>0</v>
      </c>
      <c r="G23" s="85">
        <v>4000</v>
      </c>
      <c r="H23" s="107">
        <v>4000</v>
      </c>
      <c r="I23" s="107">
        <v>4000</v>
      </c>
      <c r="J23" s="107">
        <v>4000</v>
      </c>
      <c r="K23" s="107">
        <v>4000</v>
      </c>
    </row>
    <row r="24" spans="1:11" ht="16.5" thickTop="1" thickBot="1" x14ac:dyDescent="0.3">
      <c r="A24" s="52"/>
      <c r="B24" s="52"/>
      <c r="C24" s="53" t="s">
        <v>326</v>
      </c>
      <c r="D24" s="52"/>
      <c r="E24" s="86">
        <v>4630.7</v>
      </c>
      <c r="F24" s="86">
        <v>0</v>
      </c>
      <c r="G24" s="86">
        <v>4000</v>
      </c>
      <c r="H24" s="108">
        <v>4000</v>
      </c>
      <c r="I24" s="108">
        <v>4000</v>
      </c>
      <c r="J24" s="108">
        <v>4000</v>
      </c>
      <c r="K24" s="108">
        <v>4000</v>
      </c>
    </row>
    <row r="25" spans="1:11" ht="16.5" thickTop="1" thickBot="1" x14ac:dyDescent="0.3">
      <c r="A25" s="45"/>
      <c r="B25" s="45" t="s">
        <v>107</v>
      </c>
      <c r="C25" s="49" t="s">
        <v>328</v>
      </c>
      <c r="D25" s="45">
        <v>41</v>
      </c>
      <c r="E25" s="87">
        <v>4630.7</v>
      </c>
      <c r="F25" s="87">
        <v>0</v>
      </c>
      <c r="G25" s="87">
        <v>4000</v>
      </c>
      <c r="H25" s="104">
        <v>4000</v>
      </c>
      <c r="I25" s="104">
        <v>4000</v>
      </c>
      <c r="J25" s="104">
        <v>4000</v>
      </c>
      <c r="K25" s="104">
        <v>4000</v>
      </c>
    </row>
    <row r="26" spans="1:11" ht="16.5" thickTop="1" thickBot="1" x14ac:dyDescent="0.3">
      <c r="A26" s="44" t="s">
        <v>208</v>
      </c>
      <c r="B26" s="51"/>
      <c r="C26" s="196" t="s">
        <v>209</v>
      </c>
      <c r="D26" s="197"/>
      <c r="E26" s="85">
        <v>0</v>
      </c>
      <c r="F26" s="85">
        <v>0</v>
      </c>
      <c r="G26" s="85">
        <v>10000</v>
      </c>
      <c r="H26" s="107">
        <v>10000</v>
      </c>
      <c r="I26" s="107">
        <v>10000</v>
      </c>
      <c r="J26" s="107">
        <v>10000</v>
      </c>
      <c r="K26" s="107">
        <v>10000</v>
      </c>
    </row>
    <row r="27" spans="1:11" ht="16.5" thickTop="1" thickBot="1" x14ac:dyDescent="0.3">
      <c r="A27" s="52"/>
      <c r="B27" s="52"/>
      <c r="C27" s="53" t="s">
        <v>340</v>
      </c>
      <c r="D27" s="52"/>
      <c r="E27" s="86">
        <v>0</v>
      </c>
      <c r="F27" s="86">
        <v>0</v>
      </c>
      <c r="G27" s="86">
        <v>10000</v>
      </c>
      <c r="H27" s="108">
        <v>10000</v>
      </c>
      <c r="I27" s="108">
        <v>10000</v>
      </c>
      <c r="J27" s="108">
        <v>10000</v>
      </c>
      <c r="K27" s="108">
        <v>10000</v>
      </c>
    </row>
    <row r="28" spans="1:11" s="63" customFormat="1" ht="16.5" thickTop="1" thickBot="1" x14ac:dyDescent="0.3">
      <c r="A28" s="62"/>
      <c r="B28" s="77" t="s">
        <v>107</v>
      </c>
      <c r="C28" s="81" t="s">
        <v>342</v>
      </c>
      <c r="D28" s="62">
        <v>46</v>
      </c>
      <c r="E28" s="90">
        <v>0</v>
      </c>
      <c r="F28" s="90">
        <v>0</v>
      </c>
      <c r="G28" s="90">
        <v>10000</v>
      </c>
      <c r="H28" s="110">
        <v>10000</v>
      </c>
      <c r="I28" s="110">
        <v>10000</v>
      </c>
      <c r="J28" s="110">
        <v>10000</v>
      </c>
      <c r="K28" s="110">
        <v>10000</v>
      </c>
    </row>
    <row r="29" spans="1:11" ht="16.5" thickTop="1" thickBot="1" x14ac:dyDescent="0.3">
      <c r="A29" s="44" t="s">
        <v>267</v>
      </c>
      <c r="B29" s="51"/>
      <c r="C29" s="196" t="s">
        <v>268</v>
      </c>
      <c r="D29" s="197"/>
      <c r="E29" s="85">
        <v>0</v>
      </c>
      <c r="F29" s="85">
        <v>0</v>
      </c>
      <c r="G29" s="85">
        <v>15000</v>
      </c>
      <c r="H29" s="107">
        <v>0</v>
      </c>
      <c r="I29" s="107">
        <v>0</v>
      </c>
      <c r="J29" s="107">
        <v>0</v>
      </c>
      <c r="K29" s="107">
        <v>0</v>
      </c>
    </row>
    <row r="30" spans="1:11" ht="16.5" thickTop="1" thickBot="1" x14ac:dyDescent="0.3">
      <c r="A30" s="52"/>
      <c r="B30" s="52"/>
      <c r="C30" s="53" t="s">
        <v>326</v>
      </c>
      <c r="D30" s="52"/>
      <c r="E30" s="86">
        <v>0</v>
      </c>
      <c r="F30" s="86">
        <v>0</v>
      </c>
      <c r="G30" s="86">
        <v>15000</v>
      </c>
      <c r="H30" s="108">
        <v>0</v>
      </c>
      <c r="I30" s="108">
        <v>0</v>
      </c>
      <c r="J30" s="108">
        <v>0</v>
      </c>
      <c r="K30" s="108">
        <v>0</v>
      </c>
    </row>
    <row r="31" spans="1:11" ht="16.5" thickTop="1" thickBot="1" x14ac:dyDescent="0.3">
      <c r="A31" s="45"/>
      <c r="B31" s="45" t="s">
        <v>107</v>
      </c>
      <c r="C31" s="49" t="s">
        <v>343</v>
      </c>
      <c r="D31" s="45">
        <v>41</v>
      </c>
      <c r="E31" s="87">
        <v>0</v>
      </c>
      <c r="F31" s="87">
        <v>0</v>
      </c>
      <c r="G31" s="87">
        <v>15000</v>
      </c>
      <c r="H31" s="104">
        <v>0</v>
      </c>
      <c r="I31" s="104">
        <v>0</v>
      </c>
      <c r="J31" s="104">
        <v>0</v>
      </c>
      <c r="K31" s="104">
        <v>0</v>
      </c>
    </row>
    <row r="32" spans="1:11" ht="16.5" thickTop="1" thickBot="1" x14ac:dyDescent="0.3">
      <c r="A32" s="44" t="s">
        <v>215</v>
      </c>
      <c r="B32" s="51"/>
      <c r="C32" s="196" t="s">
        <v>216</v>
      </c>
      <c r="D32" s="197"/>
      <c r="E32" s="85">
        <v>0</v>
      </c>
      <c r="F32" s="85">
        <v>6434.15</v>
      </c>
      <c r="G32" s="85">
        <v>15000</v>
      </c>
      <c r="H32" s="107">
        <v>21000</v>
      </c>
      <c r="I32" s="107">
        <f>I34+I35+I36</f>
        <v>11500</v>
      </c>
      <c r="J32" s="107">
        <v>0</v>
      </c>
      <c r="K32" s="107">
        <v>0</v>
      </c>
    </row>
    <row r="33" spans="1:11" ht="16.5" thickTop="1" thickBot="1" x14ac:dyDescent="0.3">
      <c r="A33" s="52"/>
      <c r="B33" s="52"/>
      <c r="C33" s="53" t="s">
        <v>326</v>
      </c>
      <c r="D33" s="52"/>
      <c r="E33" s="86">
        <v>0</v>
      </c>
      <c r="F33" s="86">
        <v>6434.15</v>
      </c>
      <c r="G33" s="86">
        <v>15000</v>
      </c>
      <c r="H33" s="108">
        <v>21000</v>
      </c>
      <c r="I33" s="108">
        <v>11500</v>
      </c>
      <c r="J33" s="108">
        <v>0</v>
      </c>
      <c r="K33" s="108">
        <v>0</v>
      </c>
    </row>
    <row r="34" spans="1:11" ht="16.5" thickTop="1" thickBot="1" x14ac:dyDescent="0.3">
      <c r="A34" s="15"/>
      <c r="B34" s="15" t="s">
        <v>107</v>
      </c>
      <c r="C34" s="19" t="s">
        <v>330</v>
      </c>
      <c r="D34" s="15">
        <v>41</v>
      </c>
      <c r="E34" s="88">
        <v>0</v>
      </c>
      <c r="F34" s="88">
        <v>6434.15</v>
      </c>
      <c r="G34" s="88">
        <v>0</v>
      </c>
      <c r="H34" s="100">
        <v>7000</v>
      </c>
      <c r="I34" s="100">
        <v>2000</v>
      </c>
      <c r="J34" s="100">
        <v>0</v>
      </c>
      <c r="K34" s="100">
        <v>0</v>
      </c>
    </row>
    <row r="35" spans="1:11" ht="16.5" thickTop="1" thickBot="1" x14ac:dyDescent="0.3">
      <c r="A35" s="15"/>
      <c r="B35" s="15" t="s">
        <v>109</v>
      </c>
      <c r="C35" s="19" t="s">
        <v>330</v>
      </c>
      <c r="D35" s="15">
        <v>46</v>
      </c>
      <c r="E35" s="88">
        <v>0</v>
      </c>
      <c r="F35" s="88">
        <v>0</v>
      </c>
      <c r="G35" s="88">
        <v>15000</v>
      </c>
      <c r="H35" s="100">
        <v>15000</v>
      </c>
      <c r="I35" s="100">
        <v>5000</v>
      </c>
      <c r="J35" s="100">
        <v>0</v>
      </c>
      <c r="K35" s="100">
        <v>0</v>
      </c>
    </row>
    <row r="36" spans="1:11" ht="16.5" thickTop="1" thickBot="1" x14ac:dyDescent="0.3">
      <c r="A36" s="45"/>
      <c r="B36" s="45" t="s">
        <v>110</v>
      </c>
      <c r="C36" s="49" t="s">
        <v>352</v>
      </c>
      <c r="D36" s="45" t="s">
        <v>89</v>
      </c>
      <c r="E36" s="87">
        <v>0</v>
      </c>
      <c r="F36" s="87">
        <v>0</v>
      </c>
      <c r="G36" s="87">
        <v>0</v>
      </c>
      <c r="H36" s="104">
        <v>0</v>
      </c>
      <c r="I36" s="104">
        <v>4500</v>
      </c>
      <c r="J36" s="104">
        <v>0</v>
      </c>
      <c r="K36" s="104">
        <v>0</v>
      </c>
    </row>
    <row r="37" spans="1:11" ht="16.5" thickTop="1" thickBot="1" x14ac:dyDescent="0.3">
      <c r="A37" s="44" t="s">
        <v>221</v>
      </c>
      <c r="B37" s="51"/>
      <c r="C37" s="196" t="s">
        <v>222</v>
      </c>
      <c r="D37" s="197"/>
      <c r="E37" s="85">
        <v>0</v>
      </c>
      <c r="F37" s="85">
        <f>F44+F52</f>
        <v>0</v>
      </c>
      <c r="G37" s="85">
        <v>0</v>
      </c>
      <c r="H37" s="107">
        <v>0</v>
      </c>
      <c r="I37" s="107">
        <v>4500</v>
      </c>
      <c r="J37" s="107">
        <v>0</v>
      </c>
      <c r="K37" s="107">
        <v>0</v>
      </c>
    </row>
    <row r="38" spans="1:11" ht="16.5" thickTop="1" thickBot="1" x14ac:dyDescent="0.3">
      <c r="A38" s="52"/>
      <c r="B38" s="52"/>
      <c r="C38" s="53" t="s">
        <v>326</v>
      </c>
      <c r="D38" s="52"/>
      <c r="E38" s="86">
        <v>0</v>
      </c>
      <c r="F38" s="86">
        <v>0</v>
      </c>
      <c r="G38" s="86">
        <v>0</v>
      </c>
      <c r="H38" s="108">
        <v>0</v>
      </c>
      <c r="I38" s="108">
        <v>4500</v>
      </c>
      <c r="J38" s="108">
        <v>0</v>
      </c>
      <c r="K38" s="108">
        <v>0</v>
      </c>
    </row>
    <row r="39" spans="1:11" ht="16.5" thickTop="1" thickBot="1" x14ac:dyDescent="0.3">
      <c r="A39" s="45"/>
      <c r="B39" s="45" t="s">
        <v>107</v>
      </c>
      <c r="C39" s="49" t="s">
        <v>353</v>
      </c>
      <c r="D39" s="45" t="s">
        <v>89</v>
      </c>
      <c r="E39" s="87">
        <v>0</v>
      </c>
      <c r="F39" s="87">
        <v>0</v>
      </c>
      <c r="G39" s="87">
        <v>0</v>
      </c>
      <c r="H39" s="104">
        <v>0</v>
      </c>
      <c r="I39" s="104">
        <v>4500</v>
      </c>
      <c r="J39" s="104">
        <v>0</v>
      </c>
      <c r="K39" s="104">
        <v>0</v>
      </c>
    </row>
    <row r="40" spans="1:11" ht="16.5" thickTop="1" thickBot="1" x14ac:dyDescent="0.3">
      <c r="A40" s="45"/>
      <c r="B40" s="45"/>
      <c r="C40" s="49"/>
      <c r="D40" s="45"/>
      <c r="E40" s="87"/>
      <c r="F40" s="87"/>
      <c r="G40" s="87"/>
      <c r="H40" s="104"/>
      <c r="I40" s="104"/>
      <c r="J40" s="104"/>
      <c r="K40" s="104"/>
    </row>
    <row r="41" spans="1:11" ht="15.75" thickTop="1" x14ac:dyDescent="0.25"/>
  </sheetData>
  <mergeCells count="8">
    <mergeCell ref="C37:D37"/>
    <mergeCell ref="C10:D10"/>
    <mergeCell ref="C23:D23"/>
    <mergeCell ref="C32:D32"/>
    <mergeCell ref="C5:D5"/>
    <mergeCell ref="C20:D20"/>
    <mergeCell ref="C26:D26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K12" sqref="K12"/>
    </sheetView>
  </sheetViews>
  <sheetFormatPr defaultRowHeight="15" x14ac:dyDescent="0.25"/>
  <cols>
    <col min="1" max="1" width="66.85546875" customWidth="1"/>
    <col min="2" max="2" width="12" customWidth="1"/>
    <col min="3" max="3" width="12.7109375" customWidth="1"/>
    <col min="4" max="4" width="11.85546875" customWidth="1"/>
    <col min="5" max="5" width="12.5703125" customWidth="1"/>
    <col min="6" max="7" width="11.7109375" customWidth="1"/>
    <col min="8" max="8" width="10.5703125" customWidth="1"/>
  </cols>
  <sheetData>
    <row r="1" spans="1:8" ht="26.25" x14ac:dyDescent="0.4">
      <c r="A1" s="126"/>
      <c r="B1" s="127" t="s">
        <v>356</v>
      </c>
    </row>
    <row r="3" spans="1:8" ht="15.75" thickBot="1" x14ac:dyDescent="0.3"/>
    <row r="4" spans="1:8" ht="45" thickTop="1" thickBot="1" x14ac:dyDescent="0.3">
      <c r="A4" s="38" t="s">
        <v>0</v>
      </c>
      <c r="B4" s="39" t="s">
        <v>2</v>
      </c>
      <c r="C4" s="39" t="s">
        <v>99</v>
      </c>
      <c r="D4" s="39" t="s">
        <v>100</v>
      </c>
      <c r="E4" s="39" t="s">
        <v>101</v>
      </c>
      <c r="F4" s="39" t="s">
        <v>3</v>
      </c>
      <c r="G4" s="39" t="s">
        <v>4</v>
      </c>
      <c r="H4" s="39" t="s">
        <v>102</v>
      </c>
    </row>
    <row r="5" spans="1:8" ht="16.5" thickTop="1" thickBot="1" x14ac:dyDescent="0.3">
      <c r="A5" s="41" t="s">
        <v>5</v>
      </c>
      <c r="B5" s="43">
        <v>85793.25</v>
      </c>
      <c r="C5" s="43">
        <v>89630.21</v>
      </c>
      <c r="D5" s="43">
        <v>86215</v>
      </c>
      <c r="E5" s="43">
        <v>96042</v>
      </c>
      <c r="F5" s="43">
        <v>97540</v>
      </c>
      <c r="G5" s="43">
        <v>97540</v>
      </c>
      <c r="H5" s="43">
        <v>97540</v>
      </c>
    </row>
    <row r="6" spans="1:8" ht="16.5" thickTop="1" thickBot="1" x14ac:dyDescent="0.3">
      <c r="A6" s="8" t="s">
        <v>6</v>
      </c>
      <c r="B6" s="10">
        <v>75121.36</v>
      </c>
      <c r="C6" s="10">
        <v>80258.41</v>
      </c>
      <c r="D6" s="10">
        <v>76630</v>
      </c>
      <c r="E6" s="10">
        <v>84302</v>
      </c>
      <c r="F6" s="10">
        <v>84950</v>
      </c>
      <c r="G6" s="10">
        <v>84950</v>
      </c>
      <c r="H6" s="10">
        <v>84950</v>
      </c>
    </row>
    <row r="7" spans="1:8" ht="16.5" thickTop="1" thickBot="1" x14ac:dyDescent="0.3">
      <c r="A7" s="11" t="s">
        <v>7</v>
      </c>
      <c r="B7" s="13">
        <v>58445.68</v>
      </c>
      <c r="C7" s="13">
        <v>63680.5</v>
      </c>
      <c r="D7" s="13">
        <v>60000</v>
      </c>
      <c r="E7" s="13">
        <v>67352</v>
      </c>
      <c r="F7" s="13">
        <v>68000</v>
      </c>
      <c r="G7" s="13">
        <v>68000</v>
      </c>
      <c r="H7" s="13">
        <v>68000</v>
      </c>
    </row>
    <row r="8" spans="1:8" ht="16.5" thickTop="1" thickBot="1" x14ac:dyDescent="0.3">
      <c r="A8" s="17" t="s">
        <v>9</v>
      </c>
      <c r="B8" s="13">
        <v>11638.68</v>
      </c>
      <c r="C8" s="13">
        <v>11627.91</v>
      </c>
      <c r="D8" s="13">
        <v>11510</v>
      </c>
      <c r="E8" s="13">
        <v>11510</v>
      </c>
      <c r="F8" s="13">
        <v>11510</v>
      </c>
      <c r="G8" s="13">
        <v>11510</v>
      </c>
      <c r="H8" s="13">
        <v>11510</v>
      </c>
    </row>
    <row r="9" spans="1:8" ht="16.5" thickTop="1" thickBot="1" x14ac:dyDescent="0.3">
      <c r="A9" s="11" t="s">
        <v>17</v>
      </c>
      <c r="B9" s="13">
        <v>5037</v>
      </c>
      <c r="C9" s="13">
        <v>4950</v>
      </c>
      <c r="D9" s="13">
        <v>5120</v>
      </c>
      <c r="E9" s="13">
        <v>5440</v>
      </c>
      <c r="F9" s="13">
        <v>5440</v>
      </c>
      <c r="G9" s="13">
        <v>5440</v>
      </c>
      <c r="H9" s="13">
        <v>5440</v>
      </c>
    </row>
    <row r="10" spans="1:8" ht="16.5" thickTop="1" thickBot="1" x14ac:dyDescent="0.3">
      <c r="A10" s="26" t="s">
        <v>27</v>
      </c>
      <c r="B10" s="10">
        <v>8234.67</v>
      </c>
      <c r="C10" s="10">
        <v>6623.3</v>
      </c>
      <c r="D10" s="10">
        <v>7400</v>
      </c>
      <c r="E10" s="10">
        <v>10355</v>
      </c>
      <c r="F10" s="10">
        <v>10365</v>
      </c>
      <c r="G10" s="10">
        <v>10365</v>
      </c>
      <c r="H10" s="10">
        <v>10365</v>
      </c>
    </row>
    <row r="11" spans="1:8" ht="16.5" thickTop="1" thickBot="1" x14ac:dyDescent="0.3">
      <c r="A11" s="27" t="s">
        <v>28</v>
      </c>
      <c r="B11" s="29">
        <v>5725.97</v>
      </c>
      <c r="C11" s="29">
        <v>4153.5</v>
      </c>
      <c r="D11" s="29">
        <v>4010</v>
      </c>
      <c r="E11" s="29">
        <v>6660</v>
      </c>
      <c r="F11" s="29">
        <v>6510</v>
      </c>
      <c r="G11" s="29">
        <v>6510</v>
      </c>
      <c r="H11" s="29">
        <v>6510</v>
      </c>
    </row>
    <row r="12" spans="1:8" ht="16.5" thickTop="1" thickBot="1" x14ac:dyDescent="0.3">
      <c r="A12" s="11" t="s">
        <v>42</v>
      </c>
      <c r="B12" s="13">
        <v>2073.46</v>
      </c>
      <c r="C12" s="13">
        <v>1976.72</v>
      </c>
      <c r="D12" s="13">
        <v>2710</v>
      </c>
      <c r="E12" s="13">
        <v>2580</v>
      </c>
      <c r="F12" s="13">
        <v>2690</v>
      </c>
      <c r="G12" s="13">
        <v>2690</v>
      </c>
      <c r="H12" s="13">
        <v>2690</v>
      </c>
    </row>
    <row r="13" spans="1:8" ht="16.5" thickTop="1" thickBot="1" x14ac:dyDescent="0.3">
      <c r="A13" s="11" t="s">
        <v>68</v>
      </c>
      <c r="B13" s="13">
        <v>6.95</v>
      </c>
      <c r="C13" s="13">
        <v>0</v>
      </c>
      <c r="D13" s="13">
        <v>15</v>
      </c>
      <c r="E13" s="13">
        <v>15</v>
      </c>
      <c r="F13" s="13">
        <v>15</v>
      </c>
      <c r="G13" s="13">
        <v>15</v>
      </c>
      <c r="H13" s="13">
        <v>15</v>
      </c>
    </row>
    <row r="14" spans="1:8" ht="16.5" thickTop="1" thickBot="1" x14ac:dyDescent="0.3">
      <c r="A14" s="11" t="s">
        <v>72</v>
      </c>
      <c r="B14" s="13">
        <v>428.29</v>
      </c>
      <c r="C14" s="13">
        <v>493.08</v>
      </c>
      <c r="D14" s="13">
        <v>665</v>
      </c>
      <c r="E14" s="13">
        <v>1100</v>
      </c>
      <c r="F14" s="13">
        <v>1150</v>
      </c>
      <c r="G14" s="13">
        <v>1150</v>
      </c>
      <c r="H14" s="13">
        <v>1150</v>
      </c>
    </row>
    <row r="15" spans="1:8" ht="16.5" thickTop="1" thickBot="1" x14ac:dyDescent="0.3">
      <c r="A15" s="26" t="s">
        <v>78</v>
      </c>
      <c r="B15" s="10">
        <v>2437.2199999999998</v>
      </c>
      <c r="C15" s="10">
        <v>2748.5</v>
      </c>
      <c r="D15" s="10">
        <v>2185</v>
      </c>
      <c r="E15" s="10">
        <v>1385</v>
      </c>
      <c r="F15" s="10">
        <v>2225</v>
      </c>
      <c r="G15" s="10">
        <v>2225</v>
      </c>
      <c r="H15" s="10">
        <v>2225</v>
      </c>
    </row>
    <row r="16" spans="1:8" ht="16.5" thickTop="1" thickBot="1" x14ac:dyDescent="0.3">
      <c r="A16" s="11" t="s">
        <v>79</v>
      </c>
      <c r="B16" s="13">
        <v>2437.2199999999998</v>
      </c>
      <c r="C16" s="13">
        <v>2748.5</v>
      </c>
      <c r="D16" s="13">
        <v>2185</v>
      </c>
      <c r="E16" s="13">
        <v>1385</v>
      </c>
      <c r="F16" s="13">
        <v>2225</v>
      </c>
      <c r="G16" s="13">
        <v>2225</v>
      </c>
      <c r="H16" s="13">
        <v>2225</v>
      </c>
    </row>
    <row r="17" spans="1:8" s="5" customFormat="1" ht="16.5" thickTop="1" thickBot="1" x14ac:dyDescent="0.3">
      <c r="A17" s="41" t="s">
        <v>344</v>
      </c>
      <c r="B17" s="107">
        <v>0</v>
      </c>
      <c r="C17" s="43">
        <v>5000</v>
      </c>
      <c r="D17" s="43">
        <v>5000</v>
      </c>
      <c r="E17" s="43">
        <v>12500</v>
      </c>
      <c r="F17" s="43">
        <v>19000</v>
      </c>
      <c r="G17" s="43">
        <v>10000</v>
      </c>
      <c r="H17" s="43">
        <v>10000</v>
      </c>
    </row>
    <row r="18" spans="1:8" s="5" customFormat="1" ht="16.5" thickTop="1" thickBot="1" x14ac:dyDescent="0.3">
      <c r="A18" s="17" t="s">
        <v>345</v>
      </c>
      <c r="B18" s="125">
        <v>0</v>
      </c>
      <c r="C18" s="13">
        <v>5000</v>
      </c>
      <c r="D18" s="13">
        <v>5000</v>
      </c>
      <c r="E18" s="13">
        <v>12500</v>
      </c>
      <c r="F18" s="13">
        <v>19000</v>
      </c>
      <c r="G18" s="13">
        <v>10000</v>
      </c>
      <c r="H18" s="13">
        <v>10000</v>
      </c>
    </row>
    <row r="19" spans="1:8" s="5" customFormat="1" ht="16.5" thickTop="1" thickBot="1" x14ac:dyDescent="0.3">
      <c r="A19" s="41" t="s">
        <v>347</v>
      </c>
      <c r="B19" s="107">
        <v>0</v>
      </c>
      <c r="C19" s="43">
        <v>0</v>
      </c>
      <c r="D19" s="43">
        <v>90267.6</v>
      </c>
      <c r="E19" s="43">
        <v>84267.6</v>
      </c>
      <c r="F19" s="43">
        <v>61000</v>
      </c>
      <c r="G19" s="43">
        <v>56000</v>
      </c>
      <c r="H19" s="43">
        <v>56000</v>
      </c>
    </row>
    <row r="20" spans="1:8" s="5" customFormat="1" ht="16.5" thickTop="1" thickBot="1" x14ac:dyDescent="0.3">
      <c r="A20" s="11" t="s">
        <v>348</v>
      </c>
      <c r="B20" s="125">
        <v>0</v>
      </c>
      <c r="C20" s="13">
        <v>0</v>
      </c>
      <c r="D20" s="13">
        <v>3767.6</v>
      </c>
      <c r="E20" s="13">
        <v>3767.6</v>
      </c>
      <c r="F20" s="13">
        <v>0</v>
      </c>
      <c r="G20" s="13">
        <v>0</v>
      </c>
      <c r="H20" s="13">
        <v>0</v>
      </c>
    </row>
    <row r="21" spans="1:8" s="5" customFormat="1" ht="16.5" thickTop="1" thickBot="1" x14ac:dyDescent="0.3">
      <c r="A21" s="11" t="s">
        <v>350</v>
      </c>
      <c r="B21" s="125">
        <v>0</v>
      </c>
      <c r="C21" s="13">
        <v>0</v>
      </c>
      <c r="D21" s="13">
        <v>86500</v>
      </c>
      <c r="E21" s="13">
        <v>80500</v>
      </c>
      <c r="F21" s="13">
        <v>61000</v>
      </c>
      <c r="G21" s="13">
        <v>56000</v>
      </c>
      <c r="H21" s="13">
        <v>56000</v>
      </c>
    </row>
    <row r="22" spans="1:8" ht="15.75" thickTop="1" x14ac:dyDescent="0.25"/>
  </sheetData>
  <pageMargins left="0.19685039370078741" right="0.11811023622047245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7" workbookViewId="0">
      <selection activeCell="L34" sqref="L34"/>
    </sheetView>
  </sheetViews>
  <sheetFormatPr defaultRowHeight="15" x14ac:dyDescent="0.25"/>
  <cols>
    <col min="1" max="1" width="20.140625" customWidth="1"/>
    <col min="2" max="2" width="56.5703125" customWidth="1"/>
    <col min="3" max="3" width="12.7109375" customWidth="1"/>
    <col min="4" max="4" width="12.5703125" customWidth="1"/>
    <col min="5" max="5" width="12.7109375" customWidth="1"/>
    <col min="6" max="6" width="13.7109375" customWidth="1"/>
    <col min="7" max="7" width="9.85546875" customWidth="1"/>
    <col min="8" max="8" width="11.140625" customWidth="1"/>
    <col min="9" max="9" width="11" customWidth="1"/>
  </cols>
  <sheetData>
    <row r="1" spans="1:9" ht="33.75" x14ac:dyDescent="0.5">
      <c r="B1" s="129" t="s">
        <v>357</v>
      </c>
      <c r="D1" s="129"/>
    </row>
    <row r="2" spans="1:9" ht="15.75" thickBot="1" x14ac:dyDescent="0.3"/>
    <row r="3" spans="1:9" ht="45" thickTop="1" thickBot="1" x14ac:dyDescent="0.3">
      <c r="A3" s="150" t="s">
        <v>103</v>
      </c>
      <c r="B3" s="150" t="s">
        <v>104</v>
      </c>
      <c r="C3" s="151" t="s">
        <v>2</v>
      </c>
      <c r="D3" s="151" t="s">
        <v>99</v>
      </c>
      <c r="E3" s="151" t="s">
        <v>100</v>
      </c>
      <c r="F3" s="151" t="s">
        <v>101</v>
      </c>
      <c r="G3" s="151" t="s">
        <v>3</v>
      </c>
      <c r="H3" s="151" t="s">
        <v>4</v>
      </c>
      <c r="I3" s="151" t="s">
        <v>102</v>
      </c>
    </row>
    <row r="4" spans="1:9" ht="16.5" thickTop="1" thickBot="1" x14ac:dyDescent="0.3">
      <c r="A4" s="52"/>
      <c r="B4" s="135" t="s">
        <v>225</v>
      </c>
      <c r="C4" s="136">
        <v>66538.83</v>
      </c>
      <c r="D4" s="137">
        <v>65586.83</v>
      </c>
      <c r="E4" s="138">
        <v>80867</v>
      </c>
      <c r="F4" s="139">
        <v>83042</v>
      </c>
      <c r="G4" s="139">
        <v>86540</v>
      </c>
      <c r="H4" s="139">
        <v>86540</v>
      </c>
      <c r="I4" s="139">
        <v>86540</v>
      </c>
    </row>
    <row r="5" spans="1:9" ht="16.5" thickTop="1" thickBot="1" x14ac:dyDescent="0.3">
      <c r="A5" s="130" t="s">
        <v>358</v>
      </c>
      <c r="B5" s="131" t="s">
        <v>259</v>
      </c>
      <c r="C5" s="132">
        <v>45321.03</v>
      </c>
      <c r="D5" s="132">
        <v>44371.3</v>
      </c>
      <c r="E5" s="132">
        <v>54385</v>
      </c>
      <c r="F5" s="133">
        <v>55670</v>
      </c>
      <c r="G5" s="133">
        <v>56645</v>
      </c>
      <c r="H5" s="133">
        <v>56645</v>
      </c>
      <c r="I5" s="133">
        <v>56645</v>
      </c>
    </row>
    <row r="6" spans="1:9" ht="16.5" thickTop="1" thickBot="1" x14ac:dyDescent="0.3">
      <c r="A6" s="134" t="s">
        <v>359</v>
      </c>
      <c r="B6" s="131" t="s">
        <v>260</v>
      </c>
      <c r="C6" s="132">
        <v>560.86</v>
      </c>
      <c r="D6" s="132">
        <v>503.09</v>
      </c>
      <c r="E6" s="132">
        <v>450</v>
      </c>
      <c r="F6" s="133">
        <v>450</v>
      </c>
      <c r="G6" s="133">
        <v>550</v>
      </c>
      <c r="H6" s="133">
        <v>550</v>
      </c>
      <c r="I6" s="133">
        <v>550</v>
      </c>
    </row>
    <row r="7" spans="1:9" ht="16.5" thickTop="1" thickBot="1" x14ac:dyDescent="0.3">
      <c r="A7" s="130" t="s">
        <v>182</v>
      </c>
      <c r="B7" s="131" t="s">
        <v>256</v>
      </c>
      <c r="C7" s="132">
        <v>708.8</v>
      </c>
      <c r="D7" s="132">
        <v>568.29999999999995</v>
      </c>
      <c r="E7" s="132">
        <v>600</v>
      </c>
      <c r="F7" s="133">
        <v>600</v>
      </c>
      <c r="G7" s="133">
        <v>600</v>
      </c>
      <c r="H7" s="133">
        <v>600</v>
      </c>
      <c r="I7" s="133">
        <v>600</v>
      </c>
    </row>
    <row r="8" spans="1:9" ht="16.5" thickTop="1" thickBot="1" x14ac:dyDescent="0.3">
      <c r="A8" s="130" t="s">
        <v>184</v>
      </c>
      <c r="B8" s="131" t="s">
        <v>185</v>
      </c>
      <c r="C8" s="132">
        <v>98.63</v>
      </c>
      <c r="D8" s="132">
        <v>107.52</v>
      </c>
      <c r="E8" s="132">
        <v>132</v>
      </c>
      <c r="F8" s="133">
        <v>132</v>
      </c>
      <c r="G8" s="133">
        <v>135</v>
      </c>
      <c r="H8" s="133">
        <v>135</v>
      </c>
      <c r="I8" s="133">
        <v>135</v>
      </c>
    </row>
    <row r="9" spans="1:9" ht="16.5" thickTop="1" thickBot="1" x14ac:dyDescent="0.3">
      <c r="A9" s="130" t="s">
        <v>186</v>
      </c>
      <c r="B9" s="131" t="s">
        <v>187</v>
      </c>
      <c r="C9" s="132">
        <v>100.72</v>
      </c>
      <c r="D9" s="132">
        <v>620.49</v>
      </c>
      <c r="E9" s="132">
        <v>650</v>
      </c>
      <c r="F9" s="133">
        <v>1150</v>
      </c>
      <c r="G9" s="133">
        <v>1250</v>
      </c>
      <c r="H9" s="133">
        <v>1250</v>
      </c>
      <c r="I9" s="133">
        <v>1250</v>
      </c>
    </row>
    <row r="10" spans="1:9" ht="16.5" thickTop="1" thickBot="1" x14ac:dyDescent="0.3">
      <c r="A10" s="130" t="s">
        <v>297</v>
      </c>
      <c r="B10" s="131" t="s">
        <v>298</v>
      </c>
      <c r="C10" s="132">
        <v>0</v>
      </c>
      <c r="D10" s="132">
        <v>0</v>
      </c>
      <c r="E10" s="132">
        <v>10</v>
      </c>
      <c r="F10" s="133">
        <v>10</v>
      </c>
      <c r="G10" s="133">
        <v>10</v>
      </c>
      <c r="H10" s="133">
        <v>10</v>
      </c>
      <c r="I10" s="133">
        <v>10</v>
      </c>
    </row>
    <row r="11" spans="1:9" ht="16.5" thickTop="1" thickBot="1" x14ac:dyDescent="0.3">
      <c r="A11" s="130" t="s">
        <v>188</v>
      </c>
      <c r="B11" s="131" t="s">
        <v>191</v>
      </c>
      <c r="C11" s="132">
        <v>45.73</v>
      </c>
      <c r="D11" s="132">
        <v>9.75</v>
      </c>
      <c r="E11" s="132">
        <v>300</v>
      </c>
      <c r="F11" s="133">
        <v>160</v>
      </c>
      <c r="G11" s="133">
        <v>280</v>
      </c>
      <c r="H11" s="133">
        <v>280</v>
      </c>
      <c r="I11" s="133">
        <v>280</v>
      </c>
    </row>
    <row r="12" spans="1:9" ht="16.5" thickTop="1" thickBot="1" x14ac:dyDescent="0.3">
      <c r="A12" s="130" t="s">
        <v>190</v>
      </c>
      <c r="B12" s="131" t="s">
        <v>210</v>
      </c>
      <c r="C12" s="132">
        <v>116.06</v>
      </c>
      <c r="D12" s="132">
        <v>205.4</v>
      </c>
      <c r="E12" s="132">
        <v>300</v>
      </c>
      <c r="F12" s="133">
        <v>300</v>
      </c>
      <c r="G12" s="133">
        <v>0</v>
      </c>
      <c r="H12" s="133">
        <v>0</v>
      </c>
      <c r="I12" s="133">
        <v>0</v>
      </c>
    </row>
    <row r="13" spans="1:9" s="5" customFormat="1" ht="16.5" thickTop="1" thickBot="1" x14ac:dyDescent="0.3">
      <c r="A13" s="130" t="s">
        <v>194</v>
      </c>
      <c r="B13" s="131" t="s">
        <v>195</v>
      </c>
      <c r="C13" s="132">
        <v>1718.41</v>
      </c>
      <c r="D13" s="132">
        <v>477.02</v>
      </c>
      <c r="E13" s="132">
        <v>1895</v>
      </c>
      <c r="F13" s="133">
        <v>1895</v>
      </c>
      <c r="G13" s="133">
        <v>1895</v>
      </c>
      <c r="H13" s="133">
        <v>1895</v>
      </c>
      <c r="I13" s="133">
        <v>1895</v>
      </c>
    </row>
    <row r="14" spans="1:9" s="5" customFormat="1" ht="16.5" thickTop="1" thickBot="1" x14ac:dyDescent="0.3">
      <c r="A14" s="130" t="s">
        <v>201</v>
      </c>
      <c r="B14" s="131" t="s">
        <v>202</v>
      </c>
      <c r="C14" s="132">
        <v>4474.01</v>
      </c>
      <c r="D14" s="132">
        <v>5881.76</v>
      </c>
      <c r="E14" s="132">
        <v>5230</v>
      </c>
      <c r="F14" s="133">
        <v>5100</v>
      </c>
      <c r="G14" s="133">
        <v>5970</v>
      </c>
      <c r="H14" s="133">
        <v>5970</v>
      </c>
      <c r="I14" s="133">
        <v>5970</v>
      </c>
    </row>
    <row r="15" spans="1:9" ht="16.5" thickTop="1" thickBot="1" x14ac:dyDescent="0.3">
      <c r="A15" s="130" t="s">
        <v>204</v>
      </c>
      <c r="B15" s="131" t="s">
        <v>205</v>
      </c>
      <c r="C15" s="132">
        <v>53</v>
      </c>
      <c r="D15" s="132">
        <v>53</v>
      </c>
      <c r="E15" s="132">
        <v>100</v>
      </c>
      <c r="F15" s="133">
        <v>100</v>
      </c>
      <c r="G15" s="133">
        <v>100</v>
      </c>
      <c r="H15" s="133">
        <v>100</v>
      </c>
      <c r="I15" s="133">
        <v>100</v>
      </c>
    </row>
    <row r="16" spans="1:9" ht="16.5" thickTop="1" thickBot="1" x14ac:dyDescent="0.3">
      <c r="A16" s="130" t="s">
        <v>320</v>
      </c>
      <c r="B16" s="131" t="s">
        <v>321</v>
      </c>
      <c r="C16" s="132">
        <v>0</v>
      </c>
      <c r="D16" s="132">
        <v>0</v>
      </c>
      <c r="E16" s="132">
        <v>0</v>
      </c>
      <c r="F16" s="133">
        <v>0</v>
      </c>
      <c r="G16" s="133">
        <v>300</v>
      </c>
      <c r="H16" s="133">
        <v>300</v>
      </c>
      <c r="I16" s="133">
        <v>300</v>
      </c>
    </row>
    <row r="17" spans="1:9" ht="16.5" thickTop="1" thickBot="1" x14ac:dyDescent="0.3">
      <c r="A17" s="130" t="s">
        <v>206</v>
      </c>
      <c r="B17" s="131" t="s">
        <v>207</v>
      </c>
      <c r="C17" s="132">
        <v>30.31</v>
      </c>
      <c r="D17" s="132">
        <v>30.84</v>
      </c>
      <c r="E17" s="132">
        <v>865</v>
      </c>
      <c r="F17" s="133">
        <v>965</v>
      </c>
      <c r="G17" s="133">
        <v>965</v>
      </c>
      <c r="H17" s="133">
        <v>965</v>
      </c>
      <c r="I17" s="133">
        <v>965</v>
      </c>
    </row>
    <row r="18" spans="1:9" ht="16.5" thickTop="1" thickBot="1" x14ac:dyDescent="0.3">
      <c r="A18" s="130" t="s">
        <v>304</v>
      </c>
      <c r="B18" s="131" t="s">
        <v>305</v>
      </c>
      <c r="C18" s="132">
        <v>0</v>
      </c>
      <c r="D18" s="132">
        <v>0</v>
      </c>
      <c r="E18" s="132">
        <v>30</v>
      </c>
      <c r="F18" s="133">
        <v>30</v>
      </c>
      <c r="G18" s="133">
        <v>30</v>
      </c>
      <c r="H18" s="133">
        <v>30</v>
      </c>
      <c r="I18" s="133">
        <v>30</v>
      </c>
    </row>
    <row r="19" spans="1:9" ht="16.5" thickTop="1" thickBot="1" x14ac:dyDescent="0.3">
      <c r="A19" s="130" t="s">
        <v>208</v>
      </c>
      <c r="B19" s="131" t="s">
        <v>209</v>
      </c>
      <c r="C19" s="132">
        <v>1483.66</v>
      </c>
      <c r="D19" s="132">
        <v>1040.51</v>
      </c>
      <c r="E19" s="132">
        <v>1355</v>
      </c>
      <c r="F19" s="133">
        <v>1555</v>
      </c>
      <c r="G19" s="133">
        <v>2055</v>
      </c>
      <c r="H19" s="133">
        <v>2055</v>
      </c>
      <c r="I19" s="133">
        <v>2055</v>
      </c>
    </row>
    <row r="20" spans="1:9" s="5" customFormat="1" ht="16.5" thickTop="1" thickBot="1" x14ac:dyDescent="0.3">
      <c r="A20" s="130" t="s">
        <v>267</v>
      </c>
      <c r="B20" s="131" t="s">
        <v>268</v>
      </c>
      <c r="C20" s="132">
        <v>0</v>
      </c>
      <c r="D20" s="132">
        <v>67.22</v>
      </c>
      <c r="E20" s="132">
        <v>230</v>
      </c>
      <c r="F20" s="133">
        <v>230</v>
      </c>
      <c r="G20" s="133">
        <v>230</v>
      </c>
      <c r="H20" s="133">
        <v>230</v>
      </c>
      <c r="I20" s="133">
        <v>230</v>
      </c>
    </row>
    <row r="21" spans="1:9" s="5" customFormat="1" ht="16.5" thickTop="1" thickBot="1" x14ac:dyDescent="0.3">
      <c r="A21" s="130" t="s">
        <v>211</v>
      </c>
      <c r="B21" s="131" t="s">
        <v>212</v>
      </c>
      <c r="C21" s="132">
        <v>1803.23</v>
      </c>
      <c r="D21" s="132">
        <v>1650.27</v>
      </c>
      <c r="E21" s="132">
        <v>2720</v>
      </c>
      <c r="F21" s="133">
        <v>2720</v>
      </c>
      <c r="G21" s="133">
        <v>2750</v>
      </c>
      <c r="H21" s="133">
        <v>2750</v>
      </c>
      <c r="I21" s="133">
        <v>2750</v>
      </c>
    </row>
    <row r="22" spans="1:9" s="5" customFormat="1" ht="16.5" thickTop="1" thickBot="1" x14ac:dyDescent="0.3">
      <c r="A22" s="130" t="s">
        <v>213</v>
      </c>
      <c r="B22" s="131" t="s">
        <v>214</v>
      </c>
      <c r="C22" s="132">
        <v>924.91</v>
      </c>
      <c r="D22" s="132">
        <v>1104.58</v>
      </c>
      <c r="E22" s="132">
        <v>2470</v>
      </c>
      <c r="F22" s="133">
        <v>2620</v>
      </c>
      <c r="G22" s="133">
        <v>2970</v>
      </c>
      <c r="H22" s="133">
        <v>2970</v>
      </c>
      <c r="I22" s="133">
        <v>2970</v>
      </c>
    </row>
    <row r="23" spans="1:9" ht="16.5" thickTop="1" thickBot="1" x14ac:dyDescent="0.3">
      <c r="A23" s="130" t="s">
        <v>215</v>
      </c>
      <c r="B23" s="131" t="s">
        <v>216</v>
      </c>
      <c r="C23" s="132">
        <v>5633.97</v>
      </c>
      <c r="D23" s="132">
        <v>5491.99</v>
      </c>
      <c r="E23" s="132">
        <v>4710</v>
      </c>
      <c r="F23" s="133">
        <v>4770</v>
      </c>
      <c r="G23" s="133">
        <v>5210</v>
      </c>
      <c r="H23" s="133">
        <v>5210</v>
      </c>
      <c r="I23" s="133">
        <v>5210</v>
      </c>
    </row>
    <row r="24" spans="1:9" ht="16.5" thickTop="1" thickBot="1" x14ac:dyDescent="0.3">
      <c r="A24" s="130" t="s">
        <v>218</v>
      </c>
      <c r="B24" s="131" t="s">
        <v>219</v>
      </c>
      <c r="C24" s="132">
        <v>58.9</v>
      </c>
      <c r="D24" s="132">
        <v>78.7</v>
      </c>
      <c r="E24" s="132">
        <v>210</v>
      </c>
      <c r="F24" s="133">
        <v>210</v>
      </c>
      <c r="G24" s="133">
        <v>210</v>
      </c>
      <c r="H24" s="133">
        <v>210</v>
      </c>
      <c r="I24" s="133">
        <v>210</v>
      </c>
    </row>
    <row r="25" spans="1:9" ht="16.5" thickTop="1" thickBot="1" x14ac:dyDescent="0.3">
      <c r="A25" s="130" t="s">
        <v>221</v>
      </c>
      <c r="B25" s="131" t="s">
        <v>222</v>
      </c>
      <c r="C25" s="132">
        <v>358.43</v>
      </c>
      <c r="D25" s="132">
        <v>332.44</v>
      </c>
      <c r="E25" s="132">
        <v>880</v>
      </c>
      <c r="F25" s="133">
        <v>1030</v>
      </c>
      <c r="G25" s="133">
        <v>955</v>
      </c>
      <c r="H25" s="133">
        <v>955</v>
      </c>
      <c r="I25" s="133">
        <v>955</v>
      </c>
    </row>
    <row r="26" spans="1:9" ht="16.5" thickTop="1" thickBot="1" x14ac:dyDescent="0.3">
      <c r="A26" s="130" t="s">
        <v>308</v>
      </c>
      <c r="B26" s="131" t="s">
        <v>309</v>
      </c>
      <c r="C26" s="132">
        <v>0</v>
      </c>
      <c r="D26" s="132">
        <v>0</v>
      </c>
      <c r="E26" s="132">
        <v>50</v>
      </c>
      <c r="F26" s="133">
        <v>50</v>
      </c>
      <c r="G26" s="133">
        <v>50</v>
      </c>
      <c r="H26" s="133">
        <v>50</v>
      </c>
      <c r="I26" s="133">
        <v>50</v>
      </c>
    </row>
    <row r="27" spans="1:9" ht="16.5" thickTop="1" thickBot="1" x14ac:dyDescent="0.3">
      <c r="A27" s="130" t="s">
        <v>310</v>
      </c>
      <c r="B27" s="131" t="s">
        <v>311</v>
      </c>
      <c r="C27" s="132">
        <v>0</v>
      </c>
      <c r="D27" s="132">
        <v>0</v>
      </c>
      <c r="E27" s="132">
        <v>200</v>
      </c>
      <c r="F27" s="133">
        <v>200</v>
      </c>
      <c r="G27" s="133">
        <v>200</v>
      </c>
      <c r="H27" s="133">
        <v>200</v>
      </c>
      <c r="I27" s="133">
        <v>200</v>
      </c>
    </row>
    <row r="28" spans="1:9" ht="16.5" thickTop="1" thickBot="1" x14ac:dyDescent="0.3">
      <c r="A28" s="130" t="s">
        <v>223</v>
      </c>
      <c r="B28" s="131" t="s">
        <v>224</v>
      </c>
      <c r="C28" s="132">
        <v>3048.17</v>
      </c>
      <c r="D28" s="132">
        <v>2992.65</v>
      </c>
      <c r="E28" s="132">
        <v>3095</v>
      </c>
      <c r="F28" s="133">
        <v>3095</v>
      </c>
      <c r="G28" s="133">
        <v>3180</v>
      </c>
      <c r="H28" s="133">
        <v>3180</v>
      </c>
      <c r="I28" s="133">
        <v>3180</v>
      </c>
    </row>
    <row r="29" spans="1:9" ht="16.5" thickTop="1" thickBot="1" x14ac:dyDescent="0.3">
      <c r="A29" s="140"/>
      <c r="B29" s="141" t="s">
        <v>325</v>
      </c>
      <c r="C29" s="142">
        <v>9784.7000000000007</v>
      </c>
      <c r="D29" s="143">
        <v>7666.5499999999993</v>
      </c>
      <c r="E29" s="144">
        <v>100615.6</v>
      </c>
      <c r="F29" s="145">
        <v>108767.6</v>
      </c>
      <c r="G29" s="145">
        <v>91000</v>
      </c>
      <c r="H29" s="145">
        <v>77000</v>
      </c>
      <c r="I29" s="145">
        <v>77000</v>
      </c>
    </row>
    <row r="30" spans="1:9" ht="16.5" thickTop="1" thickBot="1" x14ac:dyDescent="0.3">
      <c r="A30" s="146" t="s">
        <v>358</v>
      </c>
      <c r="B30" s="147" t="s">
        <v>259</v>
      </c>
      <c r="C30" s="148">
        <v>0</v>
      </c>
      <c r="D30" s="148">
        <v>0</v>
      </c>
      <c r="E30" s="148">
        <v>13500</v>
      </c>
      <c r="F30" s="149">
        <v>13500</v>
      </c>
      <c r="G30" s="149">
        <v>13000</v>
      </c>
      <c r="H30" s="149">
        <v>13000</v>
      </c>
      <c r="I30" s="149">
        <v>13000</v>
      </c>
    </row>
    <row r="31" spans="1:9" ht="16.5" thickTop="1" thickBot="1" x14ac:dyDescent="0.3">
      <c r="A31" s="146" t="s">
        <v>194</v>
      </c>
      <c r="B31" s="147" t="s">
        <v>195</v>
      </c>
      <c r="C31" s="148">
        <v>5154</v>
      </c>
      <c r="D31" s="148">
        <v>1232.4000000000001</v>
      </c>
      <c r="E31" s="148">
        <v>33115.599999999999</v>
      </c>
      <c r="F31" s="149">
        <v>50267.6</v>
      </c>
      <c r="G31" s="149">
        <v>38000</v>
      </c>
      <c r="H31" s="149">
        <v>40000</v>
      </c>
      <c r="I31" s="149">
        <v>40000</v>
      </c>
    </row>
    <row r="32" spans="1:9" ht="16.5" thickTop="1" thickBot="1" x14ac:dyDescent="0.3">
      <c r="A32" s="146" t="s">
        <v>201</v>
      </c>
      <c r="B32" s="147" t="s">
        <v>202</v>
      </c>
      <c r="C32" s="148">
        <v>0</v>
      </c>
      <c r="D32" s="148">
        <v>0</v>
      </c>
      <c r="E32" s="148">
        <v>10000</v>
      </c>
      <c r="F32" s="149">
        <v>10000</v>
      </c>
      <c r="G32" s="149">
        <v>10000</v>
      </c>
      <c r="H32" s="149">
        <v>10000</v>
      </c>
      <c r="I32" s="149">
        <v>10000</v>
      </c>
    </row>
    <row r="33" spans="1:9" ht="16.5" thickTop="1" thickBot="1" x14ac:dyDescent="0.3">
      <c r="A33" s="146" t="s">
        <v>204</v>
      </c>
      <c r="B33" s="147" t="s">
        <v>205</v>
      </c>
      <c r="C33" s="148">
        <v>4630.7</v>
      </c>
      <c r="D33" s="148">
        <v>0</v>
      </c>
      <c r="E33" s="148">
        <v>4000</v>
      </c>
      <c r="F33" s="149">
        <v>4000</v>
      </c>
      <c r="G33" s="149">
        <v>4000</v>
      </c>
      <c r="H33" s="149">
        <v>4000</v>
      </c>
      <c r="I33" s="149">
        <v>4000</v>
      </c>
    </row>
    <row r="34" spans="1:9" ht="16.5" thickTop="1" thickBot="1" x14ac:dyDescent="0.3">
      <c r="A34" s="146" t="s">
        <v>208</v>
      </c>
      <c r="B34" s="147" t="s">
        <v>209</v>
      </c>
      <c r="C34" s="148">
        <v>0</v>
      </c>
      <c r="D34" s="148">
        <v>0</v>
      </c>
      <c r="E34" s="148">
        <v>10000</v>
      </c>
      <c r="F34" s="149">
        <v>10000</v>
      </c>
      <c r="G34" s="149">
        <v>10000</v>
      </c>
      <c r="H34" s="149">
        <v>10000</v>
      </c>
      <c r="I34" s="149">
        <v>10000</v>
      </c>
    </row>
    <row r="35" spans="1:9" ht="16.5" thickTop="1" thickBot="1" x14ac:dyDescent="0.3">
      <c r="A35" s="146" t="s">
        <v>267</v>
      </c>
      <c r="B35" s="147" t="s">
        <v>268</v>
      </c>
      <c r="C35" s="148">
        <v>0</v>
      </c>
      <c r="D35" s="148">
        <v>0</v>
      </c>
      <c r="E35" s="148">
        <v>15000</v>
      </c>
      <c r="F35" s="149">
        <v>0</v>
      </c>
      <c r="G35" s="149">
        <v>0</v>
      </c>
      <c r="H35" s="149">
        <v>0</v>
      </c>
      <c r="I35" s="149">
        <v>0</v>
      </c>
    </row>
    <row r="36" spans="1:9" ht="16.5" thickTop="1" thickBot="1" x14ac:dyDescent="0.3">
      <c r="A36" s="146" t="s">
        <v>215</v>
      </c>
      <c r="B36" s="147" t="s">
        <v>216</v>
      </c>
      <c r="C36" s="148">
        <v>0</v>
      </c>
      <c r="D36" s="148">
        <v>6434.15</v>
      </c>
      <c r="E36" s="148">
        <v>15000</v>
      </c>
      <c r="F36" s="149">
        <v>21000</v>
      </c>
      <c r="G36" s="149">
        <v>11500</v>
      </c>
      <c r="H36" s="149">
        <v>0</v>
      </c>
      <c r="I36" s="149">
        <v>0</v>
      </c>
    </row>
    <row r="37" spans="1:9" ht="16.5" thickTop="1" thickBot="1" x14ac:dyDescent="0.3">
      <c r="A37" s="146" t="s">
        <v>221</v>
      </c>
      <c r="B37" s="147" t="s">
        <v>222</v>
      </c>
      <c r="C37" s="148">
        <v>0</v>
      </c>
      <c r="D37" s="148">
        <f>D44+D52</f>
        <v>0</v>
      </c>
      <c r="E37" s="148">
        <v>0</v>
      </c>
      <c r="F37" s="149">
        <v>0</v>
      </c>
      <c r="G37" s="149">
        <v>4500</v>
      </c>
      <c r="H37" s="149">
        <v>0</v>
      </c>
      <c r="I37" s="149">
        <v>0</v>
      </c>
    </row>
    <row r="38" spans="1:9" ht="15.75" thickTop="1" x14ac:dyDescent="0.25"/>
  </sheetData>
  <pageMargins left="0.11811023622047245" right="0.11811023622047245" top="0" bottom="0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15" sqref="P15"/>
    </sheetView>
  </sheetViews>
  <sheetFormatPr defaultRowHeight="15" x14ac:dyDescent="0.25"/>
  <cols>
    <col min="6" max="6" width="11.5703125" customWidth="1"/>
    <col min="7" max="7" width="11.7109375" customWidth="1"/>
    <col min="8" max="8" width="12.85546875" customWidth="1"/>
    <col min="9" max="9" width="13.140625" customWidth="1"/>
    <col min="10" max="11" width="12" customWidth="1"/>
    <col min="12" max="12" width="13.140625" customWidth="1"/>
    <col min="13" max="13" width="11.42578125" customWidth="1"/>
    <col min="14" max="14" width="10.7109375" customWidth="1"/>
    <col min="15" max="15" width="10.28515625" customWidth="1"/>
    <col min="16" max="16" width="10.42578125" customWidth="1"/>
  </cols>
  <sheetData>
    <row r="1" spans="1:16" ht="15.75" thickBot="1" x14ac:dyDescent="0.3"/>
    <row r="2" spans="1:16" ht="15.75" thickTop="1" x14ac:dyDescent="0.25">
      <c r="A2" s="202"/>
      <c r="B2" s="205"/>
      <c r="C2" s="208"/>
      <c r="D2" s="205"/>
      <c r="E2" s="211"/>
      <c r="F2" s="199" t="s">
        <v>360</v>
      </c>
      <c r="G2" s="199" t="s">
        <v>361</v>
      </c>
      <c r="H2" s="199" t="s">
        <v>362</v>
      </c>
      <c r="I2" s="199" t="s">
        <v>363</v>
      </c>
      <c r="J2" s="199" t="s">
        <v>364</v>
      </c>
      <c r="K2" s="199" t="s">
        <v>377</v>
      </c>
      <c r="L2" s="199" t="s">
        <v>378</v>
      </c>
      <c r="M2" s="199" t="s">
        <v>379</v>
      </c>
      <c r="N2" s="199" t="s">
        <v>3</v>
      </c>
      <c r="O2" s="199" t="s">
        <v>4</v>
      </c>
      <c r="P2" s="199" t="s">
        <v>102</v>
      </c>
    </row>
    <row r="3" spans="1:16" x14ac:dyDescent="0.25">
      <c r="A3" s="203"/>
      <c r="B3" s="206"/>
      <c r="C3" s="209"/>
      <c r="D3" s="206"/>
      <c r="E3" s="212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</row>
    <row r="4" spans="1:16" ht="15.75" thickBot="1" x14ac:dyDescent="0.3">
      <c r="A4" s="204"/>
      <c r="B4" s="207"/>
      <c r="C4" s="210"/>
      <c r="D4" s="207"/>
      <c r="E4" s="213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1:16" ht="16.5" thickTop="1" thickBot="1" x14ac:dyDescent="0.3">
      <c r="A5" s="159" t="s">
        <v>365</v>
      </c>
      <c r="B5" s="160"/>
      <c r="C5" s="160"/>
      <c r="D5" s="160"/>
      <c r="E5" s="161"/>
      <c r="F5" s="162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6.5" thickTop="1" thickBot="1" x14ac:dyDescent="0.3">
      <c r="A6" s="152" t="s">
        <v>366</v>
      </c>
      <c r="B6" s="153"/>
      <c r="C6" s="153"/>
      <c r="D6" s="153"/>
      <c r="E6" s="154"/>
      <c r="F6" s="155">
        <v>68165.23</v>
      </c>
      <c r="G6" s="156">
        <v>82637.08</v>
      </c>
      <c r="H6" s="156">
        <v>73573.55</v>
      </c>
      <c r="I6" s="156">
        <v>77498.91</v>
      </c>
      <c r="J6" s="156">
        <v>85793.25</v>
      </c>
      <c r="K6" s="156">
        <v>89630.21</v>
      </c>
      <c r="L6" s="157">
        <v>86215</v>
      </c>
      <c r="M6" s="157">
        <v>96042</v>
      </c>
      <c r="N6" s="157">
        <v>97540</v>
      </c>
      <c r="O6" s="157">
        <v>97540</v>
      </c>
      <c r="P6" s="157">
        <v>97540</v>
      </c>
    </row>
    <row r="7" spans="1:16" ht="16.5" thickTop="1" thickBot="1" x14ac:dyDescent="0.3">
      <c r="A7" s="152" t="s">
        <v>367</v>
      </c>
      <c r="B7" s="153"/>
      <c r="C7" s="153"/>
      <c r="D7" s="153"/>
      <c r="E7" s="154"/>
      <c r="F7" s="157">
        <v>2109</v>
      </c>
      <c r="G7" s="157">
        <v>0</v>
      </c>
      <c r="H7" s="157">
        <v>5000</v>
      </c>
      <c r="I7" s="157">
        <v>0</v>
      </c>
      <c r="J7" s="157">
        <v>0</v>
      </c>
      <c r="K7" s="157">
        <v>5000</v>
      </c>
      <c r="L7" s="157">
        <v>5000</v>
      </c>
      <c r="M7" s="157">
        <v>12500</v>
      </c>
      <c r="N7" s="157">
        <v>19000</v>
      </c>
      <c r="O7" s="157">
        <v>10000</v>
      </c>
      <c r="P7" s="157">
        <v>10000</v>
      </c>
    </row>
    <row r="8" spans="1:16" ht="16.5" thickTop="1" thickBot="1" x14ac:dyDescent="0.3">
      <c r="A8" s="165" t="s">
        <v>368</v>
      </c>
      <c r="B8" s="166"/>
      <c r="C8" s="166"/>
      <c r="D8" s="166"/>
      <c r="E8" s="167"/>
      <c r="F8" s="168">
        <v>70274.23</v>
      </c>
      <c r="G8" s="168">
        <v>82637.08</v>
      </c>
      <c r="H8" s="169">
        <f>H6+H7</f>
        <v>78573.55</v>
      </c>
      <c r="I8" s="168">
        <v>77498.91</v>
      </c>
      <c r="J8" s="168">
        <v>85793.25</v>
      </c>
      <c r="K8" s="168">
        <v>94630.21</v>
      </c>
      <c r="L8" s="195">
        <v>91215</v>
      </c>
      <c r="M8" s="169">
        <v>108542</v>
      </c>
      <c r="N8" s="169">
        <f>N6+N7</f>
        <v>116540</v>
      </c>
      <c r="O8" s="169">
        <v>107540</v>
      </c>
      <c r="P8" s="169">
        <v>107540</v>
      </c>
    </row>
    <row r="9" spans="1:16" ht="16.5" thickTop="1" thickBot="1" x14ac:dyDescent="0.3">
      <c r="A9" s="152" t="s">
        <v>369</v>
      </c>
      <c r="B9" s="153"/>
      <c r="C9" s="153"/>
      <c r="D9" s="153"/>
      <c r="E9" s="154"/>
      <c r="F9" s="157">
        <v>0</v>
      </c>
      <c r="G9" s="157">
        <v>0</v>
      </c>
      <c r="H9" s="158">
        <v>12798.59</v>
      </c>
      <c r="I9" s="157">
        <v>0</v>
      </c>
      <c r="J9" s="157">
        <v>0</v>
      </c>
      <c r="K9" s="157">
        <v>0</v>
      </c>
      <c r="L9" s="157">
        <v>90267.6</v>
      </c>
      <c r="M9" s="157">
        <v>84267.6</v>
      </c>
      <c r="N9" s="157">
        <v>61000</v>
      </c>
      <c r="O9" s="157">
        <v>56000</v>
      </c>
      <c r="P9" s="157">
        <v>56000</v>
      </c>
    </row>
    <row r="10" spans="1:16" ht="16.5" thickTop="1" thickBot="1" x14ac:dyDescent="0.3">
      <c r="A10" s="170" t="s">
        <v>370</v>
      </c>
      <c r="B10" s="171"/>
      <c r="C10" s="171"/>
      <c r="D10" s="171"/>
      <c r="E10" s="172"/>
      <c r="F10" s="173">
        <v>70274.23</v>
      </c>
      <c r="G10" s="173">
        <v>82637.08</v>
      </c>
      <c r="H10" s="174">
        <f>H8+H9</f>
        <v>91372.14</v>
      </c>
      <c r="I10" s="173">
        <v>77498.91</v>
      </c>
      <c r="J10" s="173">
        <v>85793.25</v>
      </c>
      <c r="K10" s="173">
        <v>94630.21</v>
      </c>
      <c r="L10" s="174">
        <f>L8+L9</f>
        <v>181482.6</v>
      </c>
      <c r="M10" s="174">
        <f>M8+M9</f>
        <v>192809.60000000001</v>
      </c>
      <c r="N10" s="174">
        <f>N8+N9</f>
        <v>177540</v>
      </c>
      <c r="O10" s="174">
        <f>O8+O9</f>
        <v>163540</v>
      </c>
      <c r="P10" s="174">
        <f>P8+P9</f>
        <v>163540</v>
      </c>
    </row>
    <row r="11" spans="1:16" ht="16.5" thickTop="1" thickBot="1" x14ac:dyDescent="0.3">
      <c r="A11" s="159" t="s">
        <v>371</v>
      </c>
      <c r="B11" s="160"/>
      <c r="C11" s="160"/>
      <c r="D11" s="160"/>
      <c r="E11" s="161"/>
      <c r="F11" s="163"/>
      <c r="G11" s="163"/>
      <c r="H11" s="163"/>
      <c r="I11" s="163"/>
      <c r="J11" s="163"/>
      <c r="K11" s="163"/>
      <c r="L11" s="164"/>
      <c r="M11" s="164"/>
      <c r="N11" s="164"/>
      <c r="O11" s="164"/>
      <c r="P11" s="164"/>
    </row>
    <row r="12" spans="1:16" ht="16.5" thickTop="1" thickBot="1" x14ac:dyDescent="0.3">
      <c r="A12" s="152" t="s">
        <v>372</v>
      </c>
      <c r="B12" s="153"/>
      <c r="C12" s="153"/>
      <c r="D12" s="153"/>
      <c r="E12" s="154"/>
      <c r="F12" s="157">
        <v>58733.1</v>
      </c>
      <c r="G12" s="156">
        <v>67425.990000000005</v>
      </c>
      <c r="H12" s="156">
        <v>61949.91</v>
      </c>
      <c r="I12" s="156">
        <v>62884.03</v>
      </c>
      <c r="J12" s="156">
        <v>66538.83</v>
      </c>
      <c r="K12" s="156">
        <v>65586.83</v>
      </c>
      <c r="L12" s="157">
        <v>80867</v>
      </c>
      <c r="M12" s="157">
        <v>83042</v>
      </c>
      <c r="N12" s="157">
        <v>86540</v>
      </c>
      <c r="O12" s="157">
        <v>86540</v>
      </c>
      <c r="P12" s="157">
        <v>86540</v>
      </c>
    </row>
    <row r="13" spans="1:16" ht="16.5" thickTop="1" thickBot="1" x14ac:dyDescent="0.3">
      <c r="A13" s="152" t="s">
        <v>373</v>
      </c>
      <c r="B13" s="153"/>
      <c r="C13" s="153"/>
      <c r="D13" s="153"/>
      <c r="E13" s="154"/>
      <c r="F13" s="157">
        <v>2875</v>
      </c>
      <c r="G13" s="157">
        <v>0</v>
      </c>
      <c r="H13" s="156">
        <v>19495.669999999998</v>
      </c>
      <c r="I13" s="157">
        <v>0</v>
      </c>
      <c r="J13" s="157">
        <v>9784.7000000000007</v>
      </c>
      <c r="K13" s="157">
        <v>7666.55</v>
      </c>
      <c r="L13" s="157">
        <v>100615.6</v>
      </c>
      <c r="M13" s="157">
        <v>109767.6</v>
      </c>
      <c r="N13" s="157">
        <v>91000</v>
      </c>
      <c r="O13" s="157">
        <v>77000</v>
      </c>
      <c r="P13" s="157">
        <v>77000</v>
      </c>
    </row>
    <row r="14" spans="1:16" ht="16.5" thickTop="1" thickBot="1" x14ac:dyDescent="0.3">
      <c r="A14" s="165" t="s">
        <v>374</v>
      </c>
      <c r="B14" s="166"/>
      <c r="C14" s="166"/>
      <c r="D14" s="166"/>
      <c r="E14" s="167"/>
      <c r="F14" s="169">
        <v>61608.1</v>
      </c>
      <c r="G14" s="168">
        <v>67425.990000000005</v>
      </c>
      <c r="H14" s="168">
        <f>H12+H13</f>
        <v>81445.58</v>
      </c>
      <c r="I14" s="168">
        <v>62884.03</v>
      </c>
      <c r="J14" s="169">
        <f t="shared" ref="J14" si="0">J12+J13</f>
        <v>76323.53</v>
      </c>
      <c r="K14" s="169">
        <v>73253.38</v>
      </c>
      <c r="L14" s="169">
        <v>181482.6</v>
      </c>
      <c r="M14" s="169">
        <f>M12+M13</f>
        <v>192809.60000000001</v>
      </c>
      <c r="N14" s="169">
        <f>N12+N13</f>
        <v>177540</v>
      </c>
      <c r="O14" s="169">
        <f>O12+O13</f>
        <v>163540</v>
      </c>
      <c r="P14" s="169">
        <v>163540</v>
      </c>
    </row>
    <row r="15" spans="1:16" ht="16.5" thickTop="1" thickBot="1" x14ac:dyDescent="0.3">
      <c r="A15" s="147" t="s">
        <v>375</v>
      </c>
      <c r="B15" s="175"/>
      <c r="C15" s="175"/>
      <c r="D15" s="175"/>
      <c r="E15" s="176"/>
      <c r="F15" s="177"/>
      <c r="G15" s="177"/>
      <c r="H15" s="177"/>
      <c r="I15" s="177"/>
      <c r="J15" s="177"/>
      <c r="K15" s="177"/>
      <c r="L15" s="178"/>
      <c r="M15" s="178"/>
      <c r="N15" s="178"/>
      <c r="O15" s="178"/>
      <c r="P15" s="178"/>
    </row>
    <row r="16" spans="1:16" ht="16.5" thickTop="1" thickBot="1" x14ac:dyDescent="0.3">
      <c r="A16" s="179" t="s">
        <v>365</v>
      </c>
      <c r="B16" s="180"/>
      <c r="C16" s="180"/>
      <c r="D16" s="180"/>
      <c r="E16" s="181"/>
      <c r="F16" s="182">
        <v>70274.23</v>
      </c>
      <c r="G16" s="182">
        <v>82637.08</v>
      </c>
      <c r="H16" s="182">
        <v>91372.14</v>
      </c>
      <c r="I16" s="182">
        <v>77498.91</v>
      </c>
      <c r="J16" s="182">
        <v>85793.25</v>
      </c>
      <c r="K16" s="182">
        <v>94630.21</v>
      </c>
      <c r="L16" s="183"/>
      <c r="M16" s="183"/>
      <c r="N16" s="183"/>
      <c r="O16" s="183"/>
      <c r="P16" s="183"/>
    </row>
    <row r="17" spans="1:16" ht="16.5" thickTop="1" thickBot="1" x14ac:dyDescent="0.3">
      <c r="A17" s="184" t="s">
        <v>371</v>
      </c>
      <c r="B17" s="185"/>
      <c r="C17" s="185"/>
      <c r="D17" s="185"/>
      <c r="E17" s="186"/>
      <c r="F17" s="187">
        <v>61608.1</v>
      </c>
      <c r="G17" s="188">
        <v>67425.990000000005</v>
      </c>
      <c r="H17" s="188">
        <v>81445.67</v>
      </c>
      <c r="I17" s="188">
        <v>62884.03</v>
      </c>
      <c r="J17" s="188">
        <v>76323.53</v>
      </c>
      <c r="K17" s="188">
        <v>73253.38</v>
      </c>
      <c r="L17" s="187"/>
      <c r="M17" s="187"/>
      <c r="N17" s="187"/>
      <c r="O17" s="187"/>
      <c r="P17" s="187"/>
    </row>
    <row r="18" spans="1:16" ht="17.25" thickTop="1" thickBot="1" x14ac:dyDescent="0.3">
      <c r="A18" s="189" t="s">
        <v>376</v>
      </c>
      <c r="B18" s="190"/>
      <c r="C18" s="190"/>
      <c r="D18" s="190"/>
      <c r="E18" s="191"/>
      <c r="F18" s="192">
        <v>8666.1299999999992</v>
      </c>
      <c r="G18" s="192">
        <v>15211.09</v>
      </c>
      <c r="H18" s="193">
        <v>9926.56</v>
      </c>
      <c r="I18" s="192">
        <f>I16-I17</f>
        <v>14614.880000000005</v>
      </c>
      <c r="J18" s="192">
        <f>J16-J17</f>
        <v>9469.7200000000012</v>
      </c>
      <c r="K18" s="192">
        <f>K16-K17</f>
        <v>21376.83</v>
      </c>
      <c r="L18" s="194"/>
      <c r="M18" s="194"/>
      <c r="N18" s="194"/>
      <c r="O18" s="194"/>
      <c r="P18" s="194"/>
    </row>
    <row r="19" spans="1:16" ht="15.75" thickTop="1" x14ac:dyDescent="0.25"/>
  </sheetData>
  <mergeCells count="16">
    <mergeCell ref="N2:N4"/>
    <mergeCell ref="O2:O4"/>
    <mergeCell ref="P2:P4"/>
    <mergeCell ref="K2:K4"/>
    <mergeCell ref="G2:G4"/>
    <mergeCell ref="H2:H4"/>
    <mergeCell ref="I2:I4"/>
    <mergeCell ref="J2:J4"/>
    <mergeCell ref="L2:L4"/>
    <mergeCell ref="M2:M4"/>
    <mergeCell ref="F2:F4"/>
    <mergeCell ref="A2:A4"/>
    <mergeCell ref="B2:B4"/>
    <mergeCell ref="C2:C4"/>
    <mergeCell ref="D2:D4"/>
    <mergeCell ref="E2:E4"/>
  </mergeCells>
  <pageMargins left="0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Bežné príjmy</vt:lpstr>
      <vt:lpstr>Bežné výdavky</vt:lpstr>
      <vt:lpstr>Kapitálové príjmy</vt:lpstr>
      <vt:lpstr>Kapitálové výdavky</vt:lpstr>
      <vt:lpstr>Príjmy spolu</vt:lpstr>
      <vt:lpstr>Výdavky spolu</vt:lpstr>
      <vt:lpstr>Sumarizácia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Prestigio</dc:creator>
  <cp:lastModifiedBy>Prestigio</cp:lastModifiedBy>
  <cp:lastPrinted>2019-01-28T10:20:55Z</cp:lastPrinted>
  <dcterms:created xsi:type="dcterms:W3CDTF">2018-11-15T14:27:57Z</dcterms:created>
  <dcterms:modified xsi:type="dcterms:W3CDTF">2019-01-28T10:20:59Z</dcterms:modified>
</cp:coreProperties>
</file>